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19425" windowHeight="10305" tabRatio="839"/>
  </bookViews>
  <sheets>
    <sheet name="教室１" sheetId="51" r:id="rId1"/>
    <sheet name="教室２" sheetId="53" r:id="rId2"/>
    <sheet name="教室３" sheetId="54" r:id="rId3"/>
    <sheet name="教室４" sheetId="55" r:id="rId4"/>
    <sheet name="教室５" sheetId="56" r:id="rId5"/>
    <sheet name="地区長作業用" sheetId="52" r:id="rId6"/>
  </sheets>
  <definedNames>
    <definedName name="_xlnm.Print_Area" localSheetId="0">教室１!$A$1:$AI$45</definedName>
    <definedName name="_xlnm.Print_Area" localSheetId="1">教室２!$A$1:$AI$45</definedName>
    <definedName name="_xlnm.Print_Area" localSheetId="2">教室３!$A$1:$AI$45</definedName>
    <definedName name="_xlnm.Print_Area" localSheetId="3">教室４!$A$1:$AI$45</definedName>
    <definedName name="_xlnm.Print_Area" localSheetId="4">教室５!$A$1:$AI$45</definedName>
    <definedName name="照度" localSheetId="0">教室１!#REF!,教室１!$AA$3,教室１!$AD$3,教室１!$AG$3,教室１!$F$4,教室１!$Z$7,教室１!#REF!</definedName>
    <definedName name="照度" localSheetId="1">教室２!#REF!,教室２!$AA$3,教室２!$AD$3,教室２!$AG$3,教室２!$F$4,教室２!$Z$7,教室２!#REF!</definedName>
    <definedName name="照度" localSheetId="2">教室３!#REF!,教室３!$AA$3,教室３!$AD$3,教室３!$AG$3,教室３!$F$4,教室３!$Z$7,教室３!#REF!</definedName>
    <definedName name="照度" localSheetId="3">教室４!#REF!,教室４!$AA$3,教室４!$AD$3,教室４!$AG$3,教室４!$F$4,教室４!$Z$7,教室４!#REF!</definedName>
    <definedName name="照度" localSheetId="4">教室５!#REF!,教室５!$AA$3,教室５!$AD$3,教室５!$AG$3,教室５!$F$4,教室５!$Z$7,教室５!#REF!</definedName>
    <definedName name="照度">#REF!,#REF!,#REF!,#REF!,#REF!,#REF!,#REF!</definedName>
  </definedNames>
  <calcPr calcId="191029"/>
</workbook>
</file>

<file path=xl/calcChain.xml><?xml version="1.0" encoding="utf-8"?>
<calcChain xmlns="http://schemas.openxmlformats.org/spreadsheetml/2006/main">
  <c r="S21" i="56" l="1"/>
  <c r="S20" i="56"/>
  <c r="S19" i="56"/>
  <c r="S18" i="56"/>
  <c r="S17" i="56"/>
  <c r="S21" i="55"/>
  <c r="S20" i="55"/>
  <c r="S19" i="55"/>
  <c r="S18" i="55"/>
  <c r="S17" i="55"/>
  <c r="S21" i="54"/>
  <c r="S20" i="54"/>
  <c r="S19" i="54"/>
  <c r="S18" i="54"/>
  <c r="S17" i="54"/>
  <c r="S21" i="53"/>
  <c r="S20" i="53"/>
  <c r="S19" i="53"/>
  <c r="S18" i="53"/>
  <c r="S17" i="53"/>
  <c r="S21" i="51"/>
  <c r="S20" i="51"/>
  <c r="S19" i="51"/>
  <c r="S18" i="51"/>
  <c r="S17" i="51"/>
  <c r="G10" i="51"/>
  <c r="AG13" i="56"/>
  <c r="G94" i="52" s="1"/>
  <c r="G8" i="52" s="1"/>
  <c r="AG13" i="55"/>
  <c r="G74" i="52" s="1"/>
  <c r="G7" i="52" s="1"/>
  <c r="AG13" i="54"/>
  <c r="G54" i="52" s="1"/>
  <c r="G6" i="52" s="1"/>
  <c r="AG13" i="53"/>
  <c r="C99" i="52"/>
  <c r="C94" i="52" s="1"/>
  <c r="C8" i="52" s="1"/>
  <c r="C79" i="52"/>
  <c r="C74" i="52" s="1"/>
  <c r="C7" i="52" s="1"/>
  <c r="C59" i="52"/>
  <c r="C39" i="52"/>
  <c r="C34" i="52" s="1"/>
  <c r="C5" i="52" s="1"/>
  <c r="C19" i="52"/>
  <c r="AG13" i="51"/>
  <c r="G14" i="52" s="1"/>
  <c r="G4" i="52" s="1"/>
  <c r="Z7" i="56"/>
  <c r="F4" i="56"/>
  <c r="AG3" i="56"/>
  <c r="AD3" i="56"/>
  <c r="X3" i="56"/>
  <c r="G10" i="56" s="1"/>
  <c r="Z7" i="55"/>
  <c r="F4" i="55"/>
  <c r="AG3" i="55"/>
  <c r="AD3" i="55"/>
  <c r="X3" i="55"/>
  <c r="G10" i="55" s="1"/>
  <c r="Z7" i="54"/>
  <c r="F4" i="54"/>
  <c r="AG3" i="54"/>
  <c r="AD3" i="54"/>
  <c r="X3" i="54"/>
  <c r="G10" i="54" s="1"/>
  <c r="Z7" i="53"/>
  <c r="AG3" i="53"/>
  <c r="AD3" i="53"/>
  <c r="X3" i="53"/>
  <c r="G10" i="53" s="1"/>
  <c r="F4" i="53"/>
  <c r="D14" i="52"/>
  <c r="D4" i="52"/>
  <c r="E14" i="52"/>
  <c r="E4" i="52" s="1"/>
  <c r="F14" i="52"/>
  <c r="F4" i="52" s="1"/>
  <c r="H14" i="52"/>
  <c r="H4" i="52" s="1"/>
  <c r="B17" i="52"/>
  <c r="C17" i="52"/>
  <c r="B19" i="52"/>
  <c r="B108" i="52"/>
  <c r="V8" i="52" s="1"/>
  <c r="B88" i="52"/>
  <c r="V7" i="52" s="1"/>
  <c r="B68" i="52"/>
  <c r="V6" i="52" s="1"/>
  <c r="B48" i="52"/>
  <c r="V5" i="52"/>
  <c r="U97" i="52"/>
  <c r="U94" i="52" s="1"/>
  <c r="U8" i="52" s="1"/>
  <c r="T97" i="52"/>
  <c r="T94" i="52"/>
  <c r="T8" i="52" s="1"/>
  <c r="S97" i="52"/>
  <c r="S94" i="52"/>
  <c r="S8" i="52"/>
  <c r="R97" i="52"/>
  <c r="R94" i="52" s="1"/>
  <c r="R8" i="52" s="1"/>
  <c r="Q97" i="52"/>
  <c r="Q98" i="52" s="1"/>
  <c r="O94" i="52"/>
  <c r="O8" i="52"/>
  <c r="N94" i="52"/>
  <c r="N8" i="52"/>
  <c r="M94" i="52"/>
  <c r="M8" i="52" s="1"/>
  <c r="L94" i="52"/>
  <c r="L8" i="52"/>
  <c r="K97" i="52"/>
  <c r="K102" i="52"/>
  <c r="J94" i="52"/>
  <c r="J8" i="52"/>
  <c r="I94" i="52"/>
  <c r="I8" i="52" s="1"/>
  <c r="H94" i="52"/>
  <c r="H8" i="52"/>
  <c r="E94" i="52"/>
  <c r="E8" i="52"/>
  <c r="D94" i="52"/>
  <c r="D8" i="52"/>
  <c r="C97" i="52"/>
  <c r="U77" i="52"/>
  <c r="U74" i="52" s="1"/>
  <c r="U7" i="52" s="1"/>
  <c r="T77" i="52"/>
  <c r="T74" i="52"/>
  <c r="T7" i="52"/>
  <c r="S77" i="52"/>
  <c r="S74" i="52" s="1"/>
  <c r="S7" i="52" s="1"/>
  <c r="R77" i="52"/>
  <c r="R74" i="52"/>
  <c r="R7" i="52" s="1"/>
  <c r="Q77" i="52"/>
  <c r="Q78" i="52" s="1"/>
  <c r="Q74" i="52"/>
  <c r="Q7" i="52"/>
  <c r="O74" i="52"/>
  <c r="O7" i="52" s="1"/>
  <c r="N74" i="52"/>
  <c r="N7" i="52"/>
  <c r="M74" i="52"/>
  <c r="M7" i="52"/>
  <c r="L74" i="52"/>
  <c r="L7" i="52"/>
  <c r="K77" i="52"/>
  <c r="K82" i="52" s="1"/>
  <c r="J74" i="52"/>
  <c r="J7" i="52"/>
  <c r="I74" i="52"/>
  <c r="I7" i="52" s="1"/>
  <c r="H74" i="52"/>
  <c r="H7" i="52" s="1"/>
  <c r="E74" i="52"/>
  <c r="E7" i="52" s="1"/>
  <c r="D74" i="52"/>
  <c r="D7" i="52"/>
  <c r="C77" i="52"/>
  <c r="U57" i="52"/>
  <c r="U54" i="52" s="1"/>
  <c r="U6" i="52" s="1"/>
  <c r="T57" i="52"/>
  <c r="T54" i="52" s="1"/>
  <c r="T6" i="52" s="1"/>
  <c r="S57" i="52"/>
  <c r="S54" i="52"/>
  <c r="S6" i="52" s="1"/>
  <c r="R57" i="52"/>
  <c r="R54" i="52" s="1"/>
  <c r="R6" i="52" s="1"/>
  <c r="Q57" i="52"/>
  <c r="Q54" i="52"/>
  <c r="Q6" i="52"/>
  <c r="O54" i="52"/>
  <c r="O6" i="52" s="1"/>
  <c r="N54" i="52"/>
  <c r="N6" i="52" s="1"/>
  <c r="M54" i="52"/>
  <c r="M6" i="52" s="1"/>
  <c r="L54" i="52"/>
  <c r="L6" i="52"/>
  <c r="K57" i="52"/>
  <c r="K62" i="52" s="1"/>
  <c r="J54" i="52"/>
  <c r="J6" i="52" s="1"/>
  <c r="I54" i="52"/>
  <c r="I6" i="52" s="1"/>
  <c r="H54" i="52"/>
  <c r="H6" i="52"/>
  <c r="E54" i="52"/>
  <c r="E6" i="52" s="1"/>
  <c r="C57" i="52"/>
  <c r="D54" i="52"/>
  <c r="D6" i="52"/>
  <c r="BH11" i="56"/>
  <c r="BG11" i="56"/>
  <c r="BF11" i="56"/>
  <c r="P94" i="52"/>
  <c r="P8" i="52" s="1"/>
  <c r="BH11" i="55"/>
  <c r="BG11" i="55" s="1"/>
  <c r="BF11" i="55" s="1"/>
  <c r="P74" i="52" s="1"/>
  <c r="P7" i="52" s="1"/>
  <c r="BH11" i="54"/>
  <c r="BG11" i="54"/>
  <c r="BF11" i="54" s="1"/>
  <c r="P54" i="52" s="1"/>
  <c r="P6" i="52" s="1"/>
  <c r="K37" i="52"/>
  <c r="K42" i="52" s="1"/>
  <c r="K41" i="52" s="1"/>
  <c r="K34" i="52" s="1"/>
  <c r="K5" i="52" s="1"/>
  <c r="U37" i="52"/>
  <c r="U34" i="52"/>
  <c r="U5" i="52"/>
  <c r="T37" i="52"/>
  <c r="T34" i="52" s="1"/>
  <c r="T5" i="52" s="1"/>
  <c r="S37" i="52"/>
  <c r="S34" i="52" s="1"/>
  <c r="S5" i="52" s="1"/>
  <c r="R37" i="52"/>
  <c r="R34" i="52"/>
  <c r="R5" i="52" s="1"/>
  <c r="Q37" i="52"/>
  <c r="Q34" i="52" s="1"/>
  <c r="Q5" i="52" s="1"/>
  <c r="O34" i="52"/>
  <c r="O5" i="52"/>
  <c r="N34" i="52"/>
  <c r="N5" i="52" s="1"/>
  <c r="M34" i="52"/>
  <c r="M5" i="52" s="1"/>
  <c r="L34" i="52"/>
  <c r="L5" i="52" s="1"/>
  <c r="J34" i="52"/>
  <c r="J5" i="52"/>
  <c r="I34" i="52"/>
  <c r="I5" i="52"/>
  <c r="H34" i="52"/>
  <c r="H5" i="52"/>
  <c r="E34" i="52"/>
  <c r="E5" i="52"/>
  <c r="C37" i="52"/>
  <c r="D34" i="52"/>
  <c r="D5" i="52" s="1"/>
  <c r="G34" i="52"/>
  <c r="G5" i="52"/>
  <c r="BH11" i="53"/>
  <c r="BG11" i="53" s="1"/>
  <c r="BF11" i="53" s="1"/>
  <c r="P34" i="52" s="1"/>
  <c r="P5" i="52" s="1"/>
  <c r="B28" i="52"/>
  <c r="V4" i="52" s="1"/>
  <c r="U17" i="52"/>
  <c r="U14" i="52"/>
  <c r="U4" i="52" s="1"/>
  <c r="T17" i="52"/>
  <c r="T14" i="52" s="1"/>
  <c r="T4" i="52" s="1"/>
  <c r="S17" i="52"/>
  <c r="S14" i="52"/>
  <c r="S4" i="52" s="1"/>
  <c r="R17" i="52"/>
  <c r="R14" i="52" s="1"/>
  <c r="R4" i="52" s="1"/>
  <c r="Q17" i="52"/>
  <c r="Q14" i="52" s="1"/>
  <c r="Q4" i="52" s="1"/>
  <c r="BH11" i="51"/>
  <c r="BG11" i="51"/>
  <c r="BF11" i="51" s="1"/>
  <c r="P14" i="52" s="1"/>
  <c r="P4" i="52" s="1"/>
  <c r="O14" i="52"/>
  <c r="O4" i="52" s="1"/>
  <c r="N14" i="52"/>
  <c r="N4" i="52" s="1"/>
  <c r="M14" i="52"/>
  <c r="M4" i="52" s="1"/>
  <c r="L14" i="52"/>
  <c r="L4" i="52" s="1"/>
  <c r="K17" i="52"/>
  <c r="K22" i="52" s="1"/>
  <c r="J14" i="52"/>
  <c r="J4" i="52" s="1"/>
  <c r="I14" i="52"/>
  <c r="I4" i="52" s="1"/>
  <c r="Q94" i="52"/>
  <c r="Q8" i="52" s="1"/>
  <c r="Q38" i="52"/>
  <c r="K101" i="52"/>
  <c r="K94" i="52"/>
  <c r="K8" i="52" s="1"/>
  <c r="Q58" i="52"/>
  <c r="K61" i="52" l="1"/>
  <c r="K54" i="52" s="1"/>
  <c r="K6" i="52" s="1"/>
  <c r="K81" i="52"/>
  <c r="K74" i="52" s="1"/>
  <c r="K7" i="52" s="1"/>
  <c r="C54" i="52"/>
  <c r="C6" i="52" s="1"/>
  <c r="Q18" i="52"/>
  <c r="C14" i="52"/>
  <c r="C4" i="52" s="1"/>
  <c r="B14" i="52"/>
  <c r="B4" i="52" s="1"/>
  <c r="K21" i="52"/>
  <c r="K14" i="52" s="1"/>
  <c r="K4" i="52" s="1"/>
  <c r="F54" i="52"/>
  <c r="F6" i="52" s="1"/>
  <c r="F34" i="52"/>
  <c r="F5" i="52" s="1"/>
  <c r="B59" i="52"/>
  <c r="B39" i="52"/>
  <c r="B57" i="52"/>
  <c r="B37" i="52"/>
  <c r="B54" i="52" l="1"/>
  <c r="B6" i="52" s="1"/>
  <c r="B34" i="52"/>
  <c r="B5" i="52" s="1"/>
  <c r="F94" i="52"/>
  <c r="F8" i="52" s="1"/>
  <c r="F74" i="52"/>
  <c r="F7" i="52" s="1"/>
  <c r="B99" i="52"/>
  <c r="B79" i="52"/>
  <c r="B77" i="52"/>
  <c r="B97" i="52"/>
  <c r="B74" i="52" l="1"/>
  <c r="B7" i="52" s="1"/>
  <c r="B94" i="52"/>
  <c r="B8" i="52" s="1"/>
</calcChain>
</file>

<file path=xl/comments1.xml><?xml version="1.0" encoding="utf-8"?>
<comments xmlns="http://schemas.openxmlformats.org/spreadsheetml/2006/main">
  <authors>
    <author>kawayaku03</author>
  </authors>
  <commentLis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測定値（0.000）の場合:
このセルに「0.001」と記入し、次のセルで「未満」を選択。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測定値（0.00）の場合:
このセルに「0.01」と記入し、次のセルで「未満」を選択。</t>
        </r>
      </text>
    </comment>
    <comment ref="I22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▼をクリックして空調の有無について
「有」「無」から選択</t>
        </r>
      </text>
    </comment>
    <comment ref="I23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▼をクリックして該当する空調を選択してください。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▼をクリックして空調の稼働状況を選択してください。
</t>
        </r>
      </text>
    </comment>
    <comment ref="I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▼をクリックし換気設備について、有「稼働」・有「停止」・無から選択してください。
</t>
        </r>
      </text>
    </comment>
    <comment ref="U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▼をクリックして窓の開閉状況について、開・閉のどちらかを選択してください。
</t>
        </r>
      </text>
    </comment>
    <comment ref="AG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▼をクリックして教室のドアの開閉状況について、開・閉どちらかを選択してください。
</t>
        </r>
      </text>
    </comment>
  </commentList>
</comments>
</file>

<file path=xl/comments2.xml><?xml version="1.0" encoding="utf-8"?>
<comments xmlns="http://schemas.openxmlformats.org/spreadsheetml/2006/main">
  <authors>
    <author>kawayaku03</author>
  </authors>
  <commentLis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測定値（0.000）の場合:
このセルに「0.001」と記入し、次のセルで「未満」を選択。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測定値（0.00）の場合:
このセルに「0.01」と記入し、次のセルで「未満」を選択。</t>
        </r>
      </text>
    </comment>
    <comment ref="I22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▼をクリックして空調の有無について
「有」「無」から選択</t>
        </r>
      </text>
    </comment>
    <comment ref="I23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▼をクリックして該当する空調を選択してください。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▼をクリックして空調の稼働状況を選択してください。
</t>
        </r>
      </text>
    </comment>
    <comment ref="I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▼をクリックし換気設備について、有「稼働」・有「停止」・無から選択してください。
</t>
        </r>
      </text>
    </comment>
    <comment ref="U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▼をクリックして窓の開閉状況について、開・閉のどちらかを選択してください。
</t>
        </r>
      </text>
    </comment>
    <comment ref="AG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▼をクリックして教室のドアの開閉状況について、開・閉どちらかを選択してください。
</t>
        </r>
      </text>
    </comment>
  </commentList>
</comments>
</file>

<file path=xl/comments3.xml><?xml version="1.0" encoding="utf-8"?>
<comments xmlns="http://schemas.openxmlformats.org/spreadsheetml/2006/main">
  <authors>
    <author>kawayaku03</author>
  </authors>
  <commentLis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測定値（0.000）の場合:
このセルに「0.001」と記入し、次のセルで「未満」を選択。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測定値（0.00）の場合:
このセルに「0.01」と記入し、次のセルで「未満」を選択。</t>
        </r>
      </text>
    </comment>
    <comment ref="I22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▼をクリックして空調の有無について
「有」「無」から選択</t>
        </r>
      </text>
    </comment>
    <comment ref="I23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▼をクリックして該当する空調を選択してください。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▼をクリックして空調の稼働状況を選択してください。
</t>
        </r>
      </text>
    </comment>
    <comment ref="I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▼をクリックし換気設備について、有「稼働」・有「停止」・無から選択してください。
</t>
        </r>
      </text>
    </comment>
    <comment ref="U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▼をクリックして窓の開閉状況について、開・閉のどちらかを選択してください。
</t>
        </r>
      </text>
    </comment>
    <comment ref="AG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▼をクリックして教室のドアの開閉状況について、開・閉どちらかを選択してください。
</t>
        </r>
      </text>
    </comment>
  </commentList>
</comments>
</file>

<file path=xl/comments4.xml><?xml version="1.0" encoding="utf-8"?>
<comments xmlns="http://schemas.openxmlformats.org/spreadsheetml/2006/main">
  <authors>
    <author>kawayaku03</author>
  </authors>
  <commentLis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測定値（0.000）の場合:
このセルに「0.001」と記入し、次のセルで「未満」を選択。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測定値（0.00）の場合:
このセルに「0.01」と記入し、次のセルで「未満」を選択。</t>
        </r>
      </text>
    </comment>
    <comment ref="I22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▼をクリックして空調の有無について
「有」「無」から選択</t>
        </r>
      </text>
    </comment>
    <comment ref="I23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▼をクリックして該当する空調を選択してください。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▼をクリックして空調の稼働状況を選択してください。
</t>
        </r>
      </text>
    </comment>
    <comment ref="I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▼をクリックし換気設備について、有「稼働」・有「停止」・無から選択してください。
</t>
        </r>
      </text>
    </comment>
    <comment ref="U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▼をクリックして窓の開閉状況について、開・閉のどちらかを選択してください。
</t>
        </r>
      </text>
    </comment>
    <comment ref="AG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▼をクリックして教室のドアの開閉状況について、開・閉どちらかを選択してください。
</t>
        </r>
      </text>
    </comment>
  </commentList>
</comments>
</file>

<file path=xl/comments5.xml><?xml version="1.0" encoding="utf-8"?>
<comments xmlns="http://schemas.openxmlformats.org/spreadsheetml/2006/main">
  <authors>
    <author>kawayaku03</author>
  </authors>
  <commentLis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測定値（0.000）の場合:
このセルに「0.001」と記入し、次のセルで「未満」を選択。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測定値（0.00）の場合:
このセルに「0.01」と記入し、次のセルで「未満」を選択。</t>
        </r>
      </text>
    </comment>
    <comment ref="I22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▼をクリックして空調の有無について
「有」「無」から選択</t>
        </r>
      </text>
    </comment>
    <comment ref="I23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▼をクリックして該当する空調を選択してください。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▼をクリックして空調の稼働状況を選択してください。
</t>
        </r>
      </text>
    </comment>
    <comment ref="I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▼をクリックし換気設備について、有「稼働」・有「停止」・無から選択してください。
</t>
        </r>
      </text>
    </comment>
    <comment ref="U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▼をクリックして窓の開閉状況について、開・閉のどちらかを選択してください。
</t>
        </r>
      </text>
    </comment>
    <comment ref="AG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▼をクリックして教室のドアの開閉状況について、開・閉どちらかを選択してください。
</t>
        </r>
      </text>
    </comment>
  </commentList>
</comments>
</file>

<file path=xl/sharedStrings.xml><?xml version="1.0" encoding="utf-8"?>
<sst xmlns="http://schemas.openxmlformats.org/spreadsheetml/2006/main" count="800" uniqueCount="139">
  <si>
    <t>年</t>
    <rPh sb="0" eb="1">
      <t>ネン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</si>
  <si>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</si>
  <si>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</si>
  <si>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</si>
  <si>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％</t>
  </si>
  <si>
    <t>スチーム暖房</t>
  </si>
  <si>
    <t>川崎市立</t>
    <rPh sb="0" eb="2">
      <t>カワサキ</t>
    </rPh>
    <rPh sb="2" eb="3">
      <t>シ</t>
    </rPh>
    <rPh sb="3" eb="4">
      <t>リツ</t>
    </rPh>
    <phoneticPr fontId="1"/>
  </si>
  <si>
    <t>学校長様</t>
    <rPh sb="0" eb="3">
      <t>ガッコウチョウ</t>
    </rPh>
    <rPh sb="3" eb="4">
      <t>サマ</t>
    </rPh>
    <phoneticPr fontId="1"/>
  </si>
  <si>
    <t>川崎市薬剤師会</t>
    <rPh sb="0" eb="3">
      <t>カワサキシ</t>
    </rPh>
    <rPh sb="3" eb="6">
      <t>ヤクザイシ</t>
    </rPh>
    <rPh sb="6" eb="7">
      <t>カイ</t>
    </rPh>
    <phoneticPr fontId="1"/>
  </si>
  <si>
    <t>学校薬剤師</t>
    <rPh sb="0" eb="2">
      <t>ガッコウ</t>
    </rPh>
    <rPh sb="2" eb="5">
      <t>ヤクザイシ</t>
    </rPh>
    <phoneticPr fontId="1"/>
  </si>
  <si>
    <t>日</t>
    <rPh sb="0" eb="1">
      <t>ヒ</t>
    </rPh>
    <phoneticPr fontId="1"/>
  </si>
  <si>
    <t>棟</t>
    <rPh sb="0" eb="1">
      <t>トウ</t>
    </rPh>
    <phoneticPr fontId="1"/>
  </si>
  <si>
    <t>階</t>
    <rPh sb="0" eb="1">
      <t>カイ</t>
    </rPh>
    <phoneticPr fontId="1"/>
  </si>
  <si>
    <t>外気温度</t>
    <rPh sb="0" eb="2">
      <t>ガイキ</t>
    </rPh>
    <rPh sb="2" eb="4">
      <t>オンド</t>
    </rPh>
    <phoneticPr fontId="1"/>
  </si>
  <si>
    <t>外気湿度</t>
    <rPh sb="0" eb="2">
      <t>ガイキ</t>
    </rPh>
    <rPh sb="2" eb="4">
      <t>シツド</t>
    </rPh>
    <phoneticPr fontId="1"/>
  </si>
  <si>
    <t>その他</t>
    <rPh sb="2" eb="3">
      <t>タ</t>
    </rPh>
    <phoneticPr fontId="1"/>
  </si>
  <si>
    <t>生徒</t>
    <rPh sb="0" eb="2">
      <t>セイト</t>
    </rPh>
    <phoneticPr fontId="1"/>
  </si>
  <si>
    <t>人</t>
    <rPh sb="0" eb="1">
      <t>ニン</t>
    </rPh>
    <phoneticPr fontId="1"/>
  </si>
  <si>
    <t>職員</t>
    <rPh sb="0" eb="2">
      <t>ショクイン</t>
    </rPh>
    <phoneticPr fontId="1"/>
  </si>
  <si>
    <t>測定者</t>
    <rPh sb="0" eb="2">
      <t>ソクテイ</t>
    </rPh>
    <rPh sb="2" eb="3">
      <t>シャ</t>
    </rPh>
    <phoneticPr fontId="1"/>
  </si>
  <si>
    <t>合計</t>
    <rPh sb="0" eb="2">
      <t>ゴウケイ</t>
    </rPh>
    <phoneticPr fontId="1"/>
  </si>
  <si>
    <t>空</t>
    <rPh sb="0" eb="1">
      <t>クウ</t>
    </rPh>
    <phoneticPr fontId="1"/>
  </si>
  <si>
    <t>調</t>
    <rPh sb="0" eb="1">
      <t>チョウ</t>
    </rPh>
    <phoneticPr fontId="1"/>
  </si>
  <si>
    <t>状</t>
    <rPh sb="0" eb="1">
      <t>ジョウ</t>
    </rPh>
    <phoneticPr fontId="1"/>
  </si>
  <si>
    <t>況</t>
    <rPh sb="0" eb="1">
      <t>キョウ</t>
    </rPh>
    <phoneticPr fontId="1"/>
  </si>
  <si>
    <t>鉄筋</t>
  </si>
  <si>
    <t>木造</t>
    <rPh sb="0" eb="2">
      <t>モクゾウ</t>
    </rPh>
    <phoneticPr fontId="1"/>
  </si>
  <si>
    <t>有</t>
    <rPh sb="0" eb="1">
      <t>アリ</t>
    </rPh>
    <phoneticPr fontId="1"/>
  </si>
  <si>
    <t>開</t>
    <rPh sb="0" eb="1">
      <t>カイ</t>
    </rPh>
    <phoneticPr fontId="1"/>
  </si>
  <si>
    <t>閉</t>
    <rPh sb="0" eb="1">
      <t>ト</t>
    </rPh>
    <phoneticPr fontId="1"/>
  </si>
  <si>
    <t>ﾌﾟﾚﾊﾌﾞ</t>
    <phoneticPr fontId="1"/>
  </si>
  <si>
    <t>℃</t>
    <phoneticPr fontId="1"/>
  </si>
  <si>
    <t>％</t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</si>
  <si>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</si>
  <si>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</si>
  <si>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</si>
  <si>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</si>
  <si>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</si>
  <si>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m/sec</t>
    <phoneticPr fontId="1"/>
  </si>
  <si>
    <t>室外排気式石油ファンヒーター</t>
    <phoneticPr fontId="1"/>
  </si>
  <si>
    <t>室内排気式石油ファンヒーター</t>
    <phoneticPr fontId="1"/>
  </si>
  <si>
    <t>30％以上、80％以下であることが望ましい。</t>
    <phoneticPr fontId="1"/>
  </si>
  <si>
    <t>空調の有無</t>
    <rPh sb="3" eb="5">
      <t>ウム</t>
    </rPh>
    <phoneticPr fontId="1"/>
  </si>
  <si>
    <t>空調の種類</t>
    <rPh sb="0" eb="2">
      <t>クウチョウ</t>
    </rPh>
    <rPh sb="3" eb="5">
      <t>シュルイ</t>
    </rPh>
    <phoneticPr fontId="1"/>
  </si>
  <si>
    <t>稼働状況</t>
    <rPh sb="0" eb="2">
      <t>カドウ</t>
    </rPh>
    <rPh sb="2" eb="4">
      <t>ジョウキョウ</t>
    </rPh>
    <phoneticPr fontId="1"/>
  </si>
  <si>
    <t>換気設備の状況</t>
    <rPh sb="0" eb="2">
      <t>カンキ</t>
    </rPh>
    <rPh sb="2" eb="4">
      <t>セツビ</t>
    </rPh>
    <rPh sb="5" eb="7">
      <t>ジョウキョウ</t>
    </rPh>
    <phoneticPr fontId="1"/>
  </si>
  <si>
    <t>換気</t>
    <rPh sb="0" eb="2">
      <t>カンキ</t>
    </rPh>
    <phoneticPr fontId="1"/>
  </si>
  <si>
    <t>無</t>
    <rPh sb="0" eb="1">
      <t>ム</t>
    </rPh>
    <phoneticPr fontId="1"/>
  </si>
  <si>
    <t>判定　</t>
    <rPh sb="0" eb="2">
      <t>ハンテイ</t>
    </rPh>
    <phoneticPr fontId="1"/>
  </si>
  <si>
    <t>測定時在室人数</t>
    <rPh sb="0" eb="2">
      <t>ソクテイ</t>
    </rPh>
    <rPh sb="2" eb="3">
      <t>ジ</t>
    </rPh>
    <rPh sb="3" eb="5">
      <t>ザイシツ</t>
    </rPh>
    <rPh sb="5" eb="7">
      <t>ニンズウ</t>
    </rPh>
    <phoneticPr fontId="1"/>
  </si>
  <si>
    <t xml:space="preserve"> 測定年月日</t>
    <rPh sb="1" eb="2">
      <t>ハカリ</t>
    </rPh>
    <rPh sb="2" eb="3">
      <t>サダム</t>
    </rPh>
    <rPh sb="3" eb="4">
      <t>トシ</t>
    </rPh>
    <rPh sb="4" eb="5">
      <t>ツキ</t>
    </rPh>
    <rPh sb="5" eb="6">
      <t>ヒ</t>
    </rPh>
    <phoneticPr fontId="1"/>
  </si>
  <si>
    <t>天候</t>
    <rPh sb="0" eb="2">
      <t>テンコウ</t>
    </rPh>
    <phoneticPr fontId="1"/>
  </si>
  <si>
    <t>日</t>
    <rPh sb="0" eb="1">
      <t>ニチ</t>
    </rPh>
    <phoneticPr fontId="1"/>
  </si>
  <si>
    <t>二酸化炭素</t>
    <phoneticPr fontId="1"/>
  </si>
  <si>
    <t>室内温度</t>
    <phoneticPr fontId="1"/>
  </si>
  <si>
    <t>室内湿度</t>
    <phoneticPr fontId="1"/>
  </si>
  <si>
    <t>浮遊粉じん</t>
    <phoneticPr fontId="1"/>
  </si>
  <si>
    <t>気流</t>
    <phoneticPr fontId="1"/>
  </si>
  <si>
    <t>温度</t>
    <phoneticPr fontId="1"/>
  </si>
  <si>
    <t>相対湿度</t>
    <phoneticPr fontId="1"/>
  </si>
  <si>
    <t>二酸化炭素測定</t>
    <rPh sb="0" eb="3">
      <t>ニサンカ</t>
    </rPh>
    <rPh sb="3" eb="5">
      <t>タンソ</t>
    </rPh>
    <rPh sb="5" eb="7">
      <t>ソクテイ</t>
    </rPh>
    <phoneticPr fontId="1"/>
  </si>
  <si>
    <t>）</t>
    <phoneticPr fontId="1"/>
  </si>
  <si>
    <t>中間</t>
    <rPh sb="0" eb="2">
      <t>チュウカン</t>
    </rPh>
    <phoneticPr fontId="1"/>
  </si>
  <si>
    <t>授業</t>
    <rPh sb="0" eb="2">
      <t>ジュギョウ</t>
    </rPh>
    <phoneticPr fontId="1"/>
  </si>
  <si>
    <t>（</t>
    <phoneticPr fontId="1"/>
  </si>
  <si>
    <t>外気　温度・湿度</t>
    <rPh sb="0" eb="2">
      <t>ガイキ</t>
    </rPh>
    <rPh sb="3" eb="5">
      <t>オンド</t>
    </rPh>
    <rPh sb="6" eb="8">
      <t>シツド</t>
    </rPh>
    <phoneticPr fontId="1"/>
  </si>
  <si>
    <t>教室名</t>
    <rPh sb="0" eb="2">
      <t>キョウシツ</t>
    </rPh>
    <rPh sb="2" eb="3">
      <t>メイ</t>
    </rPh>
    <phoneticPr fontId="1"/>
  </si>
  <si>
    <t>時限目</t>
    <rPh sb="0" eb="1">
      <t>ジ</t>
    </rPh>
    <rPh sb="1" eb="2">
      <t>ゲン</t>
    </rPh>
    <rPh sb="2" eb="3">
      <t>メ</t>
    </rPh>
    <phoneticPr fontId="1"/>
  </si>
  <si>
    <t>分後</t>
    <rPh sb="0" eb="2">
      <t>フンゴ</t>
    </rPh>
    <phoneticPr fontId="1"/>
  </si>
  <si>
    <t>測定場所・構造</t>
    <rPh sb="0" eb="2">
      <t>ソクテイ</t>
    </rPh>
    <rPh sb="2" eb="4">
      <t>バショ</t>
    </rPh>
    <rPh sb="5" eb="7">
      <t>コウゾウ</t>
    </rPh>
    <phoneticPr fontId="1"/>
  </si>
  <si>
    <t>二酸化炭素は、1500ppm(0.15%) 以下であることが望ましい。</t>
    <phoneticPr fontId="1"/>
  </si>
  <si>
    <t>測定時刻</t>
    <rPh sb="0" eb="2">
      <t>ソクテイ</t>
    </rPh>
    <rPh sb="2" eb="4">
      <t>ジコク</t>
    </rPh>
    <phoneticPr fontId="1"/>
  </si>
  <si>
    <t>✔</t>
  </si>
  <si>
    <t>基準に適合します。</t>
    <rPh sb="0" eb="2">
      <t>キジュン</t>
    </rPh>
    <rPh sb="3" eb="5">
      <t>テキゴウ</t>
    </rPh>
    <phoneticPr fontId="1"/>
  </si>
  <si>
    <t>基準に不適です。</t>
    <rPh sb="0" eb="2">
      <t>キジュン</t>
    </rPh>
    <rPh sb="3" eb="5">
      <t>フテキ</t>
    </rPh>
    <phoneticPr fontId="1"/>
  </si>
  <si>
    <t>二酸化炭素が不適です。換気扇は稼働させ、休み時間等に定期的に窓開け換気を実施してください。</t>
    <rPh sb="0" eb="3">
      <t>ニサンカ</t>
    </rPh>
    <rPh sb="3" eb="5">
      <t>タンソ</t>
    </rPh>
    <rPh sb="6" eb="8">
      <t>フテキ</t>
    </rPh>
    <rPh sb="11" eb="14">
      <t>カンキセン</t>
    </rPh>
    <rPh sb="15" eb="17">
      <t>カドウ</t>
    </rPh>
    <rPh sb="20" eb="21">
      <t>ヤス</t>
    </rPh>
    <rPh sb="22" eb="24">
      <t>ジカン</t>
    </rPh>
    <rPh sb="24" eb="25">
      <t>トウ</t>
    </rPh>
    <rPh sb="26" eb="29">
      <t>テイキテキ</t>
    </rPh>
    <rPh sb="30" eb="31">
      <t>マド</t>
    </rPh>
    <rPh sb="31" eb="32">
      <t>ア</t>
    </rPh>
    <rPh sb="33" eb="35">
      <t>カンキ</t>
    </rPh>
    <rPh sb="36" eb="38">
      <t>ジッシ</t>
    </rPh>
    <phoneticPr fontId="1"/>
  </si>
  <si>
    <t>二酸化炭素が基準上限付近です。換気扇は稼働させ、休み時間等に定期的に窓開け換気を実施してください。</t>
    <rPh sb="0" eb="3">
      <t>ニサンカ</t>
    </rPh>
    <rPh sb="3" eb="5">
      <t>タンソ</t>
    </rPh>
    <rPh sb="6" eb="8">
      <t>キジュン</t>
    </rPh>
    <rPh sb="8" eb="10">
      <t>ジョウゲン</t>
    </rPh>
    <rPh sb="10" eb="12">
      <t>フキン</t>
    </rPh>
    <rPh sb="15" eb="18">
      <t>カンキセン</t>
    </rPh>
    <rPh sb="19" eb="21">
      <t>カドウ</t>
    </rPh>
    <rPh sb="24" eb="25">
      <t>ヤス</t>
    </rPh>
    <rPh sb="26" eb="28">
      <t>ジカン</t>
    </rPh>
    <rPh sb="28" eb="29">
      <t>トウ</t>
    </rPh>
    <rPh sb="30" eb="33">
      <t>テイキテキ</t>
    </rPh>
    <rPh sb="34" eb="35">
      <t>マド</t>
    </rPh>
    <rPh sb="35" eb="36">
      <t>ア</t>
    </rPh>
    <rPh sb="37" eb="39">
      <t>カンキ</t>
    </rPh>
    <rPh sb="40" eb="42">
      <t>ジッシ</t>
    </rPh>
    <phoneticPr fontId="1"/>
  </si>
  <si>
    <t>　【所見、指導事項】</t>
    <phoneticPr fontId="1"/>
  </si>
  <si>
    <t>教室の空気環境検査報告書</t>
    <rPh sb="0" eb="2">
      <t>キョウシツ</t>
    </rPh>
    <rPh sb="3" eb="5">
      <t>クウキ</t>
    </rPh>
    <rPh sb="5" eb="7">
      <t>カンキョウ</t>
    </rPh>
    <rPh sb="7" eb="9">
      <t>ケンサ</t>
    </rPh>
    <rPh sb="9" eb="12">
      <t>ホウコクショ</t>
    </rPh>
    <phoneticPr fontId="1"/>
  </si>
  <si>
    <t>開始後10分間</t>
    <rPh sb="0" eb="2">
      <t>カイシ</t>
    </rPh>
    <rPh sb="2" eb="3">
      <t>ゴ</t>
    </rPh>
    <rPh sb="5" eb="6">
      <t>フン</t>
    </rPh>
    <rPh sb="6" eb="7">
      <t>カン</t>
    </rPh>
    <phoneticPr fontId="1"/>
  </si>
  <si>
    <t>終了前10分間</t>
    <rPh sb="0" eb="2">
      <t>シュウリョウ</t>
    </rPh>
    <rPh sb="2" eb="3">
      <t>ゼン</t>
    </rPh>
    <rPh sb="5" eb="6">
      <t>フン</t>
    </rPh>
    <rPh sb="6" eb="7">
      <t>カン</t>
    </rPh>
    <phoneticPr fontId="1"/>
  </si>
  <si>
    <t>未満</t>
    <rPh sb="0" eb="2">
      <t>ミマン</t>
    </rPh>
    <phoneticPr fontId="1"/>
  </si>
  <si>
    <t>エアコン</t>
    <phoneticPr fontId="1"/>
  </si>
  <si>
    <t>無</t>
    <rPh sb="0" eb="1">
      <t>ナシ</t>
    </rPh>
    <phoneticPr fontId="1"/>
  </si>
  <si>
    <t>石油ｽﾄｰﾌﾞ</t>
    <rPh sb="0" eb="1">
      <t>セキ</t>
    </rPh>
    <rPh sb="1" eb="2">
      <t>ユ</t>
    </rPh>
    <phoneticPr fontId="1"/>
  </si>
  <si>
    <t>冷房「稼働」</t>
    <rPh sb="0" eb="2">
      <t>レイボウ</t>
    </rPh>
    <rPh sb="3" eb="5">
      <t>カドウ</t>
    </rPh>
    <phoneticPr fontId="1"/>
  </si>
  <si>
    <t>暖房「稼働」</t>
    <rPh sb="0" eb="2">
      <t>ダンボウ</t>
    </rPh>
    <rPh sb="3" eb="5">
      <t>カドウ</t>
    </rPh>
    <phoneticPr fontId="1"/>
  </si>
  <si>
    <t>有「稼働」</t>
    <rPh sb="0" eb="1">
      <t>アリ</t>
    </rPh>
    <rPh sb="2" eb="4">
      <t>カドウ</t>
    </rPh>
    <phoneticPr fontId="1"/>
  </si>
  <si>
    <t>有「停止」</t>
    <rPh sb="0" eb="1">
      <t>アリ</t>
    </rPh>
    <rPh sb="2" eb="4">
      <t>テイシ</t>
    </rPh>
    <phoneticPr fontId="1"/>
  </si>
  <si>
    <t>窓の開閉状況</t>
    <rPh sb="0" eb="1">
      <t>マド</t>
    </rPh>
    <rPh sb="2" eb="4">
      <t>カイヘイ</t>
    </rPh>
    <rPh sb="4" eb="6">
      <t>ジョウキョウ</t>
    </rPh>
    <phoneticPr fontId="1"/>
  </si>
  <si>
    <t>教室ドアの開閉状況</t>
    <rPh sb="0" eb="2">
      <t>キョウシツ</t>
    </rPh>
    <rPh sb="5" eb="7">
      <t>カイヘイ</t>
    </rPh>
    <rPh sb="7" eb="9">
      <t>ジョウキョウ</t>
    </rPh>
    <phoneticPr fontId="1"/>
  </si>
  <si>
    <t>(西暦)</t>
    <rPh sb="1" eb="3">
      <t>セイレキ</t>
    </rPh>
    <phoneticPr fontId="1"/>
  </si>
  <si>
    <t>ppm</t>
    <phoneticPr fontId="1"/>
  </si>
  <si>
    <t>検査
月日</t>
    <rPh sb="0" eb="2">
      <t>ケンサ</t>
    </rPh>
    <rPh sb="3" eb="5">
      <t>ガッピ</t>
    </rPh>
    <phoneticPr fontId="1"/>
  </si>
  <si>
    <t>時　刻</t>
  </si>
  <si>
    <t>階</t>
  </si>
  <si>
    <t>年　組</t>
  </si>
  <si>
    <t>在室
人数</t>
    <rPh sb="0" eb="2">
      <t>ザイシツ</t>
    </rPh>
    <rPh sb="3" eb="5">
      <t>ニンズウ</t>
    </rPh>
    <phoneticPr fontId="1"/>
  </si>
  <si>
    <t>冷暖房設備</t>
    <rPh sb="0" eb="3">
      <t>レイダンボウ</t>
    </rPh>
    <rPh sb="3" eb="5">
      <t>セツビ</t>
    </rPh>
    <phoneticPr fontId="1"/>
  </si>
  <si>
    <t>冷暖房
検査時
状況</t>
    <rPh sb="0" eb="3">
      <t>レイダンボウ</t>
    </rPh>
    <rPh sb="4" eb="6">
      <t>ケンサ</t>
    </rPh>
    <rPh sb="6" eb="7">
      <t>ジ</t>
    </rPh>
    <rPh sb="8" eb="10">
      <t>ジョウキョウ</t>
    </rPh>
    <phoneticPr fontId="1"/>
  </si>
  <si>
    <t>換気設備</t>
    <rPh sb="0" eb="2">
      <t>カンキ</t>
    </rPh>
    <rPh sb="2" eb="4">
      <t>セツビ</t>
    </rPh>
    <phoneticPr fontId="1"/>
  </si>
  <si>
    <t>窓開○閉●
状況</t>
    <rPh sb="0" eb="1">
      <t>マド</t>
    </rPh>
    <rPh sb="1" eb="2">
      <t>カイ</t>
    </rPh>
    <rPh sb="3" eb="4">
      <t>ヘイ</t>
    </rPh>
    <rPh sb="6" eb="8">
      <t>ジョウキョウ</t>
    </rPh>
    <phoneticPr fontId="1"/>
  </si>
  <si>
    <t>室　外</t>
    <rPh sb="2" eb="3">
      <t>ガイ</t>
    </rPh>
    <phoneticPr fontId="1"/>
  </si>
  <si>
    <t>室　内</t>
    <rPh sb="2" eb="3">
      <t>ナイ</t>
    </rPh>
    <phoneticPr fontId="1"/>
  </si>
  <si>
    <t>二酸化炭素</t>
    <rPh sb="0" eb="3">
      <t>ニサンカ</t>
    </rPh>
    <rPh sb="3" eb="5">
      <t>タンソ</t>
    </rPh>
    <phoneticPr fontId="1"/>
  </si>
  <si>
    <t>塵　埃</t>
  </si>
  <si>
    <t>気　流</t>
  </si>
  <si>
    <t>温　度</t>
  </si>
  <si>
    <t>湿　度</t>
  </si>
  <si>
    <t>測定区分</t>
    <rPh sb="0" eb="2">
      <t>ソクテイ</t>
    </rPh>
    <rPh sb="2" eb="4">
      <t>クブン</t>
    </rPh>
    <phoneticPr fontId="1"/>
  </si>
  <si>
    <t>　　℃</t>
  </si>
  <si>
    <t>　　％</t>
  </si>
  <si>
    <t>㎎/㎥</t>
    <phoneticPr fontId="1"/>
  </si>
  <si>
    <t>/</t>
    <phoneticPr fontId="1"/>
  </si>
  <si>
    <t>:</t>
    <phoneticPr fontId="1"/>
  </si>
  <si>
    <t>〇</t>
    <phoneticPr fontId="1"/>
  </si>
  <si>
    <t>●</t>
    <phoneticPr fontId="1"/>
  </si>
  <si>
    <t>所見</t>
    <rPh sb="0" eb="2">
      <t>ショケン</t>
    </rPh>
    <phoneticPr fontId="1"/>
  </si>
  <si>
    <t>　ppm</t>
    <phoneticPr fontId="1"/>
  </si>
  <si>
    <t>18℃以上、28℃以下であることが望ましい。</t>
    <phoneticPr fontId="1"/>
  </si>
  <si>
    <t>【検査に関する注意事項】</t>
    <phoneticPr fontId="1"/>
  </si>
  <si>
    <t>検査は、学校の授業中等に、各階１つの教室等（普通教室、音楽室、図工室、ｺﾝﾋﾟｭﾀｰ室、職員室等児童生徒、職員が通常使用する部屋）を選び、適当な場所１か所の机上高さにおいて検査を行います。</t>
    <rPh sb="0" eb="2">
      <t>ケンサ</t>
    </rPh>
    <rPh sb="4" eb="6">
      <t>ガッコウ</t>
    </rPh>
    <rPh sb="7" eb="11">
      <t>ジュギョウチュウトウ</t>
    </rPh>
    <rPh sb="13" eb="15">
      <t>カクカイ</t>
    </rPh>
    <rPh sb="18" eb="21">
      <t>キョウシツトウ</t>
    </rPh>
    <rPh sb="22" eb="26">
      <t>フツウキョウシツ</t>
    </rPh>
    <rPh sb="27" eb="30">
      <t>オンガクシツ</t>
    </rPh>
    <rPh sb="31" eb="34">
      <t>ズコウシツ</t>
    </rPh>
    <rPh sb="42" eb="43">
      <t>シツ</t>
    </rPh>
    <rPh sb="44" eb="48">
      <t>ショクインシツトウ</t>
    </rPh>
    <rPh sb="48" eb="52">
      <t>ジドウセイト</t>
    </rPh>
    <rPh sb="53" eb="55">
      <t>ショクイン</t>
    </rPh>
    <rPh sb="56" eb="60">
      <t>ツウジョウシヨウ</t>
    </rPh>
    <rPh sb="62" eb="64">
      <t>ヘヤ</t>
    </rPh>
    <rPh sb="66" eb="67">
      <t>エラ</t>
    </rPh>
    <rPh sb="69" eb="71">
      <t>テキトウ</t>
    </rPh>
    <rPh sb="72" eb="74">
      <t>バショ</t>
    </rPh>
    <rPh sb="76" eb="77">
      <t>ショ</t>
    </rPh>
    <rPh sb="78" eb="80">
      <t>キジョウ</t>
    </rPh>
    <rPh sb="80" eb="81">
      <t>タカ</t>
    </rPh>
    <rPh sb="86" eb="88">
      <t>ケンサ</t>
    </rPh>
    <rPh sb="89" eb="90">
      <t>オコナ</t>
    </rPh>
    <phoneticPr fontId="1"/>
  </si>
  <si>
    <t>川崎市薬剤師会　学校薬剤師執務記録</t>
    <phoneticPr fontId="1"/>
  </si>
  <si>
    <t>停止</t>
    <rPh sb="0" eb="2">
      <t>テイシ</t>
    </rPh>
    <phoneticPr fontId="1"/>
  </si>
  <si>
    <t>２室目</t>
    <rPh sb="1" eb="2">
      <t>シツ</t>
    </rPh>
    <rPh sb="2" eb="3">
      <t>メ</t>
    </rPh>
    <phoneticPr fontId="1"/>
  </si>
  <si>
    <t>3室目</t>
    <rPh sb="1" eb="3">
      <t>シツメ</t>
    </rPh>
    <phoneticPr fontId="1"/>
  </si>
  <si>
    <t>4室目</t>
    <rPh sb="1" eb="3">
      <t>シツメ</t>
    </rPh>
    <phoneticPr fontId="1"/>
  </si>
  <si>
    <t>5室目</t>
    <rPh sb="1" eb="3">
      <t>シツメ</t>
    </rPh>
    <phoneticPr fontId="1"/>
  </si>
  <si>
    <t>未満</t>
    <phoneticPr fontId="1"/>
  </si>
  <si>
    <t>1室目</t>
    <rPh sb="1" eb="2">
      <t>シツ</t>
    </rPh>
    <rPh sb="2" eb="3">
      <t>メ</t>
    </rPh>
    <phoneticPr fontId="1"/>
  </si>
  <si>
    <t>塵　埃</t>
    <phoneticPr fontId="1"/>
  </si>
  <si>
    <t>晴</t>
    <rPh sb="0" eb="1">
      <t>ハレ</t>
    </rPh>
    <phoneticPr fontId="1"/>
  </si>
  <si>
    <t>雨</t>
    <rPh sb="0" eb="1">
      <t>アメ</t>
    </rPh>
    <phoneticPr fontId="1"/>
  </si>
  <si>
    <t>曇</t>
    <rPh sb="0" eb="1">
      <t>クモリ</t>
    </rPh>
    <phoneticPr fontId="1"/>
  </si>
  <si>
    <t>雪</t>
    <rPh sb="0" eb="1">
      <t>ユキ</t>
    </rPh>
    <phoneticPr fontId="1"/>
  </si>
  <si>
    <t>㎎/㎥</t>
    <phoneticPr fontId="1"/>
  </si>
  <si>
    <t>m/s</t>
    <phoneticPr fontId="1"/>
  </si>
  <si>
    <t>0.10mg/㎥ 以下であること。（空気調和設備及び機械換気設備を使用した場合）</t>
    <rPh sb="18" eb="20">
      <t>クウキ</t>
    </rPh>
    <rPh sb="20" eb="22">
      <t>チョウワ</t>
    </rPh>
    <rPh sb="22" eb="24">
      <t>セツビ</t>
    </rPh>
    <rPh sb="24" eb="25">
      <t>オヨ</t>
    </rPh>
    <rPh sb="26" eb="28">
      <t>キカイ</t>
    </rPh>
    <rPh sb="28" eb="30">
      <t>カンキ</t>
    </rPh>
    <rPh sb="30" eb="32">
      <t>セツビ</t>
    </rPh>
    <rPh sb="33" eb="35">
      <t>シヨウ</t>
    </rPh>
    <rPh sb="37" eb="39">
      <t>バアイ</t>
    </rPh>
    <phoneticPr fontId="1"/>
  </si>
  <si>
    <r>
      <t>0.5m/s以下であることが望ましい。</t>
    </r>
    <r>
      <rPr>
        <sz val="8"/>
        <rFont val="ＭＳ 明朝"/>
        <family val="1"/>
        <charset val="128"/>
      </rPr>
      <t>(空気調和設備及び機械換気設備を使用した場合</t>
    </r>
    <r>
      <rPr>
        <sz val="10"/>
        <rFont val="ＭＳ 明朝"/>
        <family val="1"/>
        <charset val="128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</si>
</sst>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0.0_ "/>
    <numFmt numFmtId="178" formatCode="0.00_ "/>
    <numFmt numFmtId="179" formatCode="0.000_ "/>
    <numFmt numFmtId="180" formatCode="0_);[Red]\(0\)"/>
    <numFmt numFmtId="181" formatCode="0.0_);[Red]\(0.0\)"/>
    <numFmt numFmtId="182" formatCode="0.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distributed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3" fillId="0" borderId="4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3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7" fillId="0" borderId="0" xfId="0" applyFont="1"/>
    <xf numFmtId="0" fontId="16" fillId="0" borderId="6" xfId="0" applyFont="1" applyBorder="1" applyAlignment="1" applyProtection="1">
      <alignment vertical="center" shrinkToFit="1"/>
      <protection locked="0"/>
    </xf>
    <xf numFmtId="181" fontId="18" fillId="0" borderId="7" xfId="0" applyNumberFormat="1" applyFont="1" applyBorder="1" applyAlignment="1">
      <alignment horizontal="center" vertical="center"/>
    </xf>
    <xf numFmtId="181" fontId="18" fillId="0" borderId="8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8" fillId="0" borderId="13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0" fontId="18" fillId="0" borderId="15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8" fontId="0" fillId="0" borderId="0" xfId="0" applyNumberFormat="1"/>
    <xf numFmtId="0" fontId="0" fillId="0" borderId="20" xfId="0" applyBorder="1"/>
    <xf numFmtId="49" fontId="18" fillId="0" borderId="7" xfId="0" applyNumberFormat="1" applyFont="1" applyBorder="1" applyAlignment="1">
      <alignment horizontal="center" vertical="center"/>
    </xf>
    <xf numFmtId="49" fontId="0" fillId="0" borderId="7" xfId="0" applyNumberFormat="1" applyBorder="1"/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18" fillId="0" borderId="21" xfId="0" applyFont="1" applyBorder="1" applyAlignment="1">
      <alignment horizontal="right"/>
    </xf>
    <xf numFmtId="0" fontId="18" fillId="0" borderId="21" xfId="0" applyFont="1" applyBorder="1" applyAlignment="1">
      <alignment horizontal="right" vertical="center"/>
    </xf>
    <xf numFmtId="0" fontId="0" fillId="0" borderId="21" xfId="0" applyBorder="1"/>
    <xf numFmtId="179" fontId="18" fillId="0" borderId="6" xfId="0" applyNumberFormat="1" applyFont="1" applyBorder="1" applyAlignment="1">
      <alignment horizontal="center" vertical="center"/>
    </xf>
    <xf numFmtId="182" fontId="0" fillId="0" borderId="21" xfId="0" applyNumberFormat="1" applyBorder="1"/>
    <xf numFmtId="0" fontId="5" fillId="0" borderId="2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5" xfId="0" applyFont="1" applyBorder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top" wrapText="1"/>
      <protection locked="0"/>
    </xf>
    <xf numFmtId="0" fontId="5" fillId="0" borderId="26" xfId="0" applyFont="1" applyBorder="1" applyAlignment="1" applyProtection="1">
      <alignment horizontal="justify" vertical="top" wrapText="1"/>
      <protection locked="0"/>
    </xf>
    <xf numFmtId="0" fontId="5" fillId="0" borderId="15" xfId="0" applyFont="1" applyBorder="1" applyAlignment="1" applyProtection="1">
      <alignment horizontal="justify" vertical="top" wrapText="1"/>
      <protection locked="0"/>
    </xf>
    <xf numFmtId="0" fontId="5" fillId="0" borderId="3" xfId="0" applyFont="1" applyBorder="1" applyAlignment="1" applyProtection="1">
      <alignment horizontal="justify"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7" fillId="0" borderId="25" xfId="0" quotePrefix="1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26" xfId="0" applyFont="1" applyBorder="1" applyAlignment="1">
      <alignment horizontal="distributed" vertical="center" shrinkToFit="1"/>
    </xf>
    <xf numFmtId="0" fontId="5" fillId="0" borderId="15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distributed" vertical="center" shrinkToFit="1"/>
    </xf>
    <xf numFmtId="0" fontId="7" fillId="0" borderId="2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>
      <alignment horizontal="center" vertical="center" shrinkToFit="1"/>
    </xf>
    <xf numFmtId="0" fontId="13" fillId="0" borderId="0" xfId="0" applyFont="1" applyAlignment="1" applyProtection="1">
      <alignment horizontal="center" vertical="center"/>
      <protection locked="0"/>
    </xf>
    <xf numFmtId="177" fontId="13" fillId="0" borderId="2" xfId="0" applyNumberFormat="1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3" fillId="0" borderId="29" xfId="0" applyNumberFormat="1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5" fillId="0" borderId="6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shrinkToFit="1"/>
    </xf>
    <xf numFmtId="177" fontId="2" fillId="0" borderId="6" xfId="0" applyNumberFormat="1" applyFont="1" applyBorder="1" applyAlignment="1" applyProtection="1">
      <alignment horizontal="right" vertical="center" shrinkToFit="1"/>
      <protection locked="0"/>
    </xf>
    <xf numFmtId="177" fontId="2" fillId="0" borderId="2" xfId="0" applyNumberFormat="1" applyFont="1" applyBorder="1" applyAlignment="1" applyProtection="1">
      <alignment horizontal="right" vertical="center" shrinkToFit="1"/>
      <protection locked="0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179" fontId="2" fillId="0" borderId="6" xfId="0" applyNumberFormat="1" applyFont="1" applyBorder="1" applyAlignment="1" applyProtection="1">
      <alignment horizontal="right" vertical="center" shrinkToFit="1"/>
      <protection locked="0"/>
    </xf>
    <xf numFmtId="179" fontId="2" fillId="0" borderId="2" xfId="0" applyNumberFormat="1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vertical="center" shrinkToFit="1"/>
    </xf>
    <xf numFmtId="0" fontId="13" fillId="0" borderId="0" xfId="0" applyFont="1" applyAlignment="1" applyProtection="1">
      <alignment horizontal="center" vertical="center" shrinkToFit="1"/>
      <protection locked="0"/>
    </xf>
    <xf numFmtId="49" fontId="13" fillId="0" borderId="2" xfId="0" applyNumberFormat="1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29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distributed" vertical="center" shrinkToFit="1"/>
    </xf>
    <xf numFmtId="0" fontId="5" fillId="0" borderId="23" xfId="0" applyFont="1" applyBorder="1" applyAlignment="1">
      <alignment horizontal="distributed" vertical="center" shrinkToFit="1"/>
    </xf>
    <xf numFmtId="0" fontId="5" fillId="0" borderId="24" xfId="0" applyFont="1" applyBorder="1" applyAlignment="1">
      <alignment horizontal="distributed" vertical="center" shrinkToFit="1"/>
    </xf>
    <xf numFmtId="0" fontId="5" fillId="0" borderId="22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6" xfId="0" quotePrefix="1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 vertical="center" shrinkToFit="1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31" xfId="0" applyFont="1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/>
    <xf numFmtId="0" fontId="7" fillId="0" borderId="0" xfId="0" applyFont="1" applyAlignment="1">
      <alignment horizontal="center" vertical="top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178" fontId="2" fillId="0" borderId="6" xfId="0" applyNumberFormat="1" applyFont="1" applyBorder="1" applyAlignment="1" applyProtection="1">
      <alignment horizontal="right" vertical="center" shrinkToFit="1"/>
      <protection locked="0"/>
    </xf>
    <xf numFmtId="178" fontId="2" fillId="0" borderId="2" xfId="0" applyNumberFormat="1" applyFont="1" applyBorder="1" applyAlignment="1" applyProtection="1">
      <alignment horizontal="right" vertical="center" shrinkToFit="1"/>
      <protection locked="0"/>
    </xf>
    <xf numFmtId="180" fontId="2" fillId="0" borderId="6" xfId="0" applyNumberFormat="1" applyFont="1" applyBorder="1" applyAlignment="1" applyProtection="1">
      <alignment horizontal="center" vertical="center" shrinkToFit="1"/>
      <protection locked="0"/>
    </xf>
    <xf numFmtId="180" fontId="2" fillId="0" borderId="2" xfId="0" applyNumberFormat="1" applyFont="1" applyBorder="1" applyAlignment="1" applyProtection="1">
      <alignment horizontal="center" vertical="center" shrinkToFit="1"/>
      <protection locked="0"/>
    </xf>
    <xf numFmtId="180" fontId="0" fillId="0" borderId="2" xfId="0" applyNumberForma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 shrinkToFit="1"/>
    </xf>
    <xf numFmtId="0" fontId="5" fillId="0" borderId="32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49" fontId="20" fillId="0" borderId="29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vertical="center" wrapText="1"/>
      <protection locked="0"/>
    </xf>
    <xf numFmtId="0" fontId="19" fillId="0" borderId="39" xfId="0" applyFont="1" applyBorder="1" applyAlignment="1" applyProtection="1">
      <alignment vertical="center" wrapText="1"/>
      <protection locked="0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0">
          <a:fgClr>
            <a:srgbClr val="000000"/>
          </a:fgClr>
          <a:bgClr>
            <a:srgbClr val="FFFFFF"/>
          </a:bgClr>
        </a:pattFill>
        <a:ln w="9525" cap="flat" cmpd="sng" algn="ctr">
          <a:pattFill prst="pct50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0">
          <a:fgClr>
            <a:srgbClr val="000000"/>
          </a:fgClr>
          <a:bgClr>
            <a:srgbClr val="FFFFFF"/>
          </a:bgClr>
        </a:pattFill>
        <a:ln w="9525" cap="flat" cmpd="sng" algn="ctr">
          <a:pattFill prst="pct50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I50"/>
  <sheetViews>
    <sheetView tabSelected="1" view="pageBreakPreview" zoomScale="85" zoomScaleNormal="85" zoomScaleSheetLayoutView="85" workbookViewId="0">
      <selection activeCell="X3" sqref="X3:AB3"/>
    </sheetView>
  </sheetViews>
  <sheetFormatPr defaultColWidth="9" defaultRowHeight="13.5" outlineLevelRow="1" outlineLevelCol="1" x14ac:dyDescent="0.15"/>
  <cols>
    <col min="1" max="6" width="2.5" style="1" customWidth="1"/>
    <col min="7" max="7" width="5" style="1" customWidth="1"/>
    <col min="8" max="8" width="2.625" style="1" customWidth="1"/>
    <col min="9" max="12" width="2.5" style="1" customWidth="1"/>
    <col min="13" max="13" width="2.625" style="1" customWidth="1"/>
    <col min="14" max="19" width="2.5" style="1" customWidth="1"/>
    <col min="20" max="20" width="3.125" style="1" customWidth="1"/>
    <col min="21" max="26" width="2.5" style="1" customWidth="1"/>
    <col min="27" max="27" width="3.25" style="1" customWidth="1"/>
    <col min="28" max="32" width="2.5" style="1" customWidth="1"/>
    <col min="33" max="33" width="3" style="1" customWidth="1"/>
    <col min="34" max="34" width="2.625" style="1" customWidth="1"/>
    <col min="35" max="35" width="4.875" style="1" customWidth="1"/>
    <col min="36" max="42" width="2.625" style="1" hidden="1" customWidth="1" outlineLevel="1"/>
    <col min="43" max="43" width="13.5" style="1" hidden="1" customWidth="1" outlineLevel="1"/>
    <col min="44" max="45" width="2.625" style="1" hidden="1" customWidth="1" outlineLevel="1"/>
    <col min="46" max="56" width="2.625" style="1" hidden="1" customWidth="1"/>
    <col min="57" max="57" width="3.625" style="1" hidden="1" customWidth="1"/>
    <col min="58" max="61" width="9" style="1" hidden="1" customWidth="1"/>
    <col min="62" max="16384" width="9" style="1"/>
  </cols>
  <sheetData>
    <row r="1" spans="1:60" ht="20.100000000000001" customHeight="1" x14ac:dyDescent="0.15">
      <c r="A1" s="59" t="s">
        <v>122</v>
      </c>
    </row>
    <row r="2" spans="1:60" ht="27" customHeight="1" outlineLevel="1" x14ac:dyDescent="0.15">
      <c r="B2" s="7"/>
      <c r="D2" s="7"/>
      <c r="E2" s="171"/>
      <c r="F2" s="171"/>
      <c r="G2" s="171"/>
      <c r="I2" s="171" t="s">
        <v>78</v>
      </c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21"/>
      <c r="AD2" s="21"/>
      <c r="AE2" s="21"/>
      <c r="AF2" s="21"/>
      <c r="AG2" s="21"/>
      <c r="AH2" s="21"/>
      <c r="AI2" s="17"/>
      <c r="AL2" s="7"/>
    </row>
    <row r="3" spans="1:60" ht="27" customHeight="1" outlineLevel="1" x14ac:dyDescent="0.15">
      <c r="U3" s="77" t="s">
        <v>91</v>
      </c>
      <c r="V3" s="77"/>
      <c r="W3" s="77"/>
      <c r="X3" s="119"/>
      <c r="Y3" s="119"/>
      <c r="Z3" s="119"/>
      <c r="AA3" s="119"/>
      <c r="AB3" s="119"/>
      <c r="AC3" s="17" t="s">
        <v>0</v>
      </c>
      <c r="AD3" s="119"/>
      <c r="AE3" s="119"/>
      <c r="AF3" s="17" t="s">
        <v>1</v>
      </c>
      <c r="AG3" s="119"/>
      <c r="AH3" s="119"/>
      <c r="AI3" s="17" t="s">
        <v>10</v>
      </c>
    </row>
    <row r="4" spans="1:60" ht="13.5" customHeight="1" outlineLevel="1" x14ac:dyDescent="0.15">
      <c r="B4" s="174" t="s">
        <v>6</v>
      </c>
      <c r="C4" s="174"/>
      <c r="D4" s="174"/>
      <c r="E4" s="174"/>
      <c r="F4" s="146"/>
      <c r="G4" s="146"/>
      <c r="H4" s="146"/>
      <c r="I4" s="146"/>
      <c r="J4" s="146"/>
      <c r="K4" s="146"/>
      <c r="L4" s="146"/>
      <c r="M4" s="146"/>
      <c r="N4" s="174" t="s">
        <v>7</v>
      </c>
      <c r="O4" s="174"/>
      <c r="P4" s="174"/>
      <c r="Q4" s="174"/>
      <c r="X4" s="184"/>
      <c r="Y4" s="184"/>
      <c r="Z4" s="184"/>
      <c r="AA4" s="184"/>
      <c r="AB4" s="184"/>
    </row>
    <row r="5" spans="1:60" ht="14.25" customHeight="1" outlineLevel="1" x14ac:dyDescent="0.15">
      <c r="B5" s="174"/>
      <c r="C5" s="174"/>
      <c r="D5" s="174"/>
      <c r="E5" s="174"/>
      <c r="F5" s="146"/>
      <c r="G5" s="146"/>
      <c r="H5" s="146"/>
      <c r="I5" s="146"/>
      <c r="J5" s="146"/>
      <c r="K5" s="146"/>
      <c r="L5" s="146"/>
      <c r="M5" s="146"/>
      <c r="N5" s="174"/>
      <c r="O5" s="174"/>
      <c r="P5" s="174"/>
      <c r="Q5" s="174"/>
      <c r="V5" s="2"/>
      <c r="W5" s="2"/>
      <c r="X5" s="97" t="s">
        <v>8</v>
      </c>
      <c r="Y5" s="97"/>
      <c r="Z5" s="97"/>
      <c r="AA5" s="97"/>
      <c r="AB5" s="97"/>
      <c r="AC5" s="97"/>
      <c r="AD5" s="97"/>
      <c r="AE5" s="97"/>
      <c r="AF5" s="97"/>
      <c r="AG5" s="97"/>
      <c r="AH5" s="2"/>
      <c r="AI5" s="2"/>
    </row>
    <row r="6" spans="1:60" outlineLevel="1" x14ac:dyDescent="0.15"/>
    <row r="7" spans="1:60" ht="13.5" customHeight="1" outlineLevel="1" x14ac:dyDescent="0.15">
      <c r="S7" s="110" t="s">
        <v>9</v>
      </c>
      <c r="T7" s="110"/>
      <c r="U7" s="110"/>
      <c r="V7" s="110"/>
      <c r="W7" s="110"/>
      <c r="X7" s="110"/>
      <c r="Z7" s="146"/>
      <c r="AA7" s="146"/>
      <c r="AB7" s="146"/>
      <c r="AC7" s="146"/>
      <c r="AD7" s="146"/>
      <c r="AE7" s="146"/>
      <c r="AF7" s="146"/>
      <c r="AG7" s="146"/>
      <c r="AH7" s="145"/>
      <c r="AI7" s="145"/>
    </row>
    <row r="8" spans="1:60" ht="13.5" customHeight="1" outlineLevel="1" x14ac:dyDescent="0.15">
      <c r="S8" s="110"/>
      <c r="T8" s="110"/>
      <c r="U8" s="110"/>
      <c r="V8" s="110"/>
      <c r="W8" s="110"/>
      <c r="X8" s="110"/>
      <c r="Z8" s="115"/>
      <c r="AA8" s="115"/>
      <c r="AB8" s="115"/>
      <c r="AC8" s="115"/>
      <c r="AD8" s="115"/>
      <c r="AE8" s="115"/>
      <c r="AF8" s="115"/>
      <c r="AG8" s="115"/>
      <c r="AH8" s="145"/>
      <c r="AI8" s="145"/>
    </row>
    <row r="9" spans="1:60" ht="22.5" customHeight="1" outlineLevel="1" x14ac:dyDescent="0.15">
      <c r="U9" s="8"/>
      <c r="V9" s="8"/>
      <c r="W9" s="8"/>
      <c r="X9" s="8"/>
      <c r="Y9" s="18"/>
      <c r="Z9" s="9"/>
      <c r="AA9" s="9"/>
      <c r="AB9" s="9"/>
      <c r="AC9" s="9"/>
      <c r="AD9" s="9"/>
      <c r="AE9" s="9"/>
      <c r="AF9" s="9"/>
      <c r="AG9" s="9"/>
      <c r="AH9" s="8"/>
      <c r="AI9" s="8"/>
    </row>
    <row r="10" spans="1:60" ht="36" customHeight="1" outlineLevel="1" x14ac:dyDescent="0.15">
      <c r="A10" s="136" t="s">
        <v>50</v>
      </c>
      <c r="B10" s="137"/>
      <c r="C10" s="137"/>
      <c r="D10" s="137"/>
      <c r="E10" s="137"/>
      <c r="F10" s="138"/>
      <c r="G10" s="185" t="str">
        <f>IF(X3="","",X3)</f>
        <v/>
      </c>
      <c r="H10" s="186"/>
      <c r="I10" s="186"/>
      <c r="J10" s="186"/>
      <c r="K10" s="186"/>
      <c r="L10" s="19" t="s">
        <v>0</v>
      </c>
      <c r="M10" s="111"/>
      <c r="N10" s="111"/>
      <c r="O10" s="19" t="s">
        <v>1</v>
      </c>
      <c r="P10" s="111"/>
      <c r="Q10" s="111"/>
      <c r="R10" s="20" t="s">
        <v>52</v>
      </c>
      <c r="S10" s="172" t="s">
        <v>71</v>
      </c>
      <c r="T10" s="173"/>
      <c r="U10" s="173"/>
      <c r="V10" s="173"/>
      <c r="W10" s="173"/>
      <c r="X10" s="111"/>
      <c r="Y10" s="111"/>
      <c r="Z10" s="13" t="s">
        <v>2</v>
      </c>
      <c r="AA10" s="147"/>
      <c r="AB10" s="147"/>
      <c r="AC10" s="20" t="s">
        <v>3</v>
      </c>
      <c r="AD10" s="78" t="s">
        <v>51</v>
      </c>
      <c r="AE10" s="78"/>
      <c r="AF10" s="78"/>
      <c r="AG10" s="111"/>
      <c r="AH10" s="111"/>
      <c r="AI10" s="112"/>
      <c r="AM10" s="1" t="s">
        <v>131</v>
      </c>
    </row>
    <row r="11" spans="1:60" ht="36" customHeight="1" outlineLevel="1" x14ac:dyDescent="0.15">
      <c r="A11" s="178" t="s">
        <v>60</v>
      </c>
      <c r="B11" s="116"/>
      <c r="C11" s="116"/>
      <c r="D11" s="116"/>
      <c r="E11" s="116"/>
      <c r="F11" s="179"/>
      <c r="G11" s="177"/>
      <c r="H11" s="115"/>
      <c r="I11" s="116" t="s">
        <v>67</v>
      </c>
      <c r="J11" s="116"/>
      <c r="K11" s="148"/>
      <c r="L11" s="115"/>
      <c r="M11" s="115"/>
      <c r="N11" s="131" t="s">
        <v>68</v>
      </c>
      <c r="O11" s="132"/>
      <c r="P11" s="14" t="s">
        <v>64</v>
      </c>
      <c r="Q11" s="116" t="s">
        <v>63</v>
      </c>
      <c r="R11" s="148"/>
      <c r="S11" s="117"/>
      <c r="T11" s="117"/>
      <c r="U11" s="116" t="s">
        <v>79</v>
      </c>
      <c r="V11" s="116"/>
      <c r="W11" s="116"/>
      <c r="X11" s="116"/>
      <c r="Y11" s="117"/>
      <c r="Z11" s="117"/>
      <c r="AA11" s="116" t="s">
        <v>62</v>
      </c>
      <c r="AB11" s="116"/>
      <c r="AC11" s="117"/>
      <c r="AD11" s="117"/>
      <c r="AE11" s="116" t="s">
        <v>80</v>
      </c>
      <c r="AF11" s="116"/>
      <c r="AG11" s="116"/>
      <c r="AH11" s="116"/>
      <c r="AI11" s="15" t="s">
        <v>61</v>
      </c>
      <c r="AM11" s="1" t="s">
        <v>133</v>
      </c>
      <c r="BF11" s="1" t="str">
        <f>IF(NOT(S11=""),U11,BG11)</f>
        <v>選択して</v>
      </c>
      <c r="BG11" s="1" t="str">
        <f>IF(NOT(Y11=""),AA11,BH11)</f>
        <v>選択して</v>
      </c>
      <c r="BH11" s="1" t="str">
        <f>IF(NOT(AC11=""),AE11,"選択して")</f>
        <v>選択して</v>
      </c>
    </row>
    <row r="12" spans="1:60" ht="27.75" customHeight="1" outlineLevel="1" x14ac:dyDescent="0.15">
      <c r="A12" s="153" t="s">
        <v>69</v>
      </c>
      <c r="B12" s="124"/>
      <c r="C12" s="124"/>
      <c r="D12" s="124"/>
      <c r="E12" s="124"/>
      <c r="F12" s="125"/>
      <c r="G12" s="40"/>
      <c r="H12" s="22" t="s">
        <v>11</v>
      </c>
      <c r="I12" s="152"/>
      <c r="J12" s="111"/>
      <c r="K12" s="12" t="s">
        <v>12</v>
      </c>
      <c r="L12" s="150" t="s">
        <v>66</v>
      </c>
      <c r="M12" s="124"/>
      <c r="N12" s="151"/>
      <c r="O12" s="126"/>
      <c r="P12" s="127"/>
      <c r="Q12" s="127"/>
      <c r="R12" s="127"/>
      <c r="S12" s="128"/>
      <c r="T12" s="113"/>
      <c r="U12" s="114"/>
      <c r="V12" s="175" t="s">
        <v>25</v>
      </c>
      <c r="W12" s="176"/>
      <c r="X12" s="113"/>
      <c r="Y12" s="114"/>
      <c r="Z12" s="134" t="s">
        <v>30</v>
      </c>
      <c r="AA12" s="135"/>
      <c r="AB12" s="113"/>
      <c r="AC12" s="114"/>
      <c r="AD12" s="201" t="s">
        <v>26</v>
      </c>
      <c r="AE12" s="202"/>
      <c r="AF12" s="113"/>
      <c r="AG12" s="114"/>
      <c r="AH12" s="121" t="s">
        <v>15</v>
      </c>
      <c r="AI12" s="122"/>
      <c r="AM12" s="1" t="s">
        <v>132</v>
      </c>
    </row>
    <row r="13" spans="1:60" ht="27.75" customHeight="1" outlineLevel="1" x14ac:dyDescent="0.15">
      <c r="A13" s="153" t="s">
        <v>49</v>
      </c>
      <c r="B13" s="124"/>
      <c r="C13" s="124"/>
      <c r="D13" s="124"/>
      <c r="E13" s="124"/>
      <c r="F13" s="125"/>
      <c r="G13" s="11"/>
      <c r="H13" s="131" t="s">
        <v>16</v>
      </c>
      <c r="I13" s="131"/>
      <c r="J13" s="131"/>
      <c r="K13" s="131"/>
      <c r="L13" s="149"/>
      <c r="M13" s="149"/>
      <c r="N13" s="5" t="s">
        <v>17</v>
      </c>
      <c r="O13" s="133" t="s">
        <v>18</v>
      </c>
      <c r="P13" s="131"/>
      <c r="Q13" s="131"/>
      <c r="R13" s="149"/>
      <c r="S13" s="149"/>
      <c r="T13" s="3" t="s">
        <v>17</v>
      </c>
      <c r="U13" s="133" t="s">
        <v>19</v>
      </c>
      <c r="V13" s="131"/>
      <c r="W13" s="131"/>
      <c r="X13" s="131"/>
      <c r="Y13" s="149"/>
      <c r="Z13" s="149"/>
      <c r="AA13" s="5" t="s">
        <v>17</v>
      </c>
      <c r="AB13" s="133" t="s">
        <v>20</v>
      </c>
      <c r="AC13" s="131"/>
      <c r="AD13" s="131"/>
      <c r="AE13" s="131"/>
      <c r="AF13" s="131"/>
      <c r="AG13" s="123" t="str">
        <f>IF(Y13="","",SUM(L13+R13+Y13))</f>
        <v/>
      </c>
      <c r="AH13" s="123"/>
      <c r="AI13" s="3" t="s">
        <v>17</v>
      </c>
      <c r="AM13" s="1" t="s">
        <v>134</v>
      </c>
    </row>
    <row r="14" spans="1:60" ht="27.75" customHeight="1" outlineLevel="1" x14ac:dyDescent="0.15">
      <c r="A14" s="192" t="s">
        <v>65</v>
      </c>
      <c r="B14" s="193"/>
      <c r="C14" s="193"/>
      <c r="D14" s="193"/>
      <c r="E14" s="193"/>
      <c r="F14" s="194"/>
      <c r="G14" s="10"/>
      <c r="H14" s="10"/>
      <c r="I14" s="10"/>
      <c r="J14" s="124" t="s">
        <v>13</v>
      </c>
      <c r="K14" s="124"/>
      <c r="L14" s="124"/>
      <c r="M14" s="124"/>
      <c r="N14" s="124"/>
      <c r="O14" s="124"/>
      <c r="P14" s="124"/>
      <c r="Q14" s="124"/>
      <c r="R14" s="120"/>
      <c r="S14" s="120"/>
      <c r="T14" s="120"/>
      <c r="U14" s="124" t="s">
        <v>31</v>
      </c>
      <c r="V14" s="125"/>
      <c r="W14" s="197" t="s">
        <v>14</v>
      </c>
      <c r="X14" s="198"/>
      <c r="Y14" s="198"/>
      <c r="Z14" s="198"/>
      <c r="AA14" s="198"/>
      <c r="AB14" s="198"/>
      <c r="AC14" s="198"/>
      <c r="AD14" s="198"/>
      <c r="AE14" s="120"/>
      <c r="AF14" s="120"/>
      <c r="AG14" s="120"/>
      <c r="AH14" s="124" t="s">
        <v>32</v>
      </c>
      <c r="AI14" s="125"/>
    </row>
    <row r="15" spans="1:60" ht="7.5" customHeight="1" outlineLevel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6"/>
      <c r="O15" s="6"/>
      <c r="P15" s="6"/>
      <c r="Q15" s="5"/>
      <c r="R15" s="5"/>
      <c r="S15" s="5"/>
      <c r="T15" s="5"/>
      <c r="U15" s="5"/>
      <c r="V15" s="5"/>
      <c r="W15" s="6"/>
      <c r="X15" s="6"/>
      <c r="Y15" s="6"/>
      <c r="Z15" s="6"/>
      <c r="AA15" s="5"/>
      <c r="AB15" s="5"/>
      <c r="AC15" s="4"/>
      <c r="AD15" s="4"/>
      <c r="AE15" s="4"/>
      <c r="AF15" s="4"/>
      <c r="AG15" s="4"/>
      <c r="AH15" s="4"/>
      <c r="AI15" s="4"/>
    </row>
    <row r="16" spans="1:60" ht="20.25" customHeight="1" outlineLevel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6"/>
      <c r="O16" s="6"/>
      <c r="P16" s="6"/>
      <c r="Q16" s="5"/>
      <c r="R16" s="5"/>
      <c r="S16" s="129" t="s">
        <v>48</v>
      </c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Q16" s="33"/>
    </row>
    <row r="17" spans="1:48" ht="27.75" customHeight="1" outlineLevel="1" x14ac:dyDescent="0.2">
      <c r="A17" s="163" t="s">
        <v>33</v>
      </c>
      <c r="B17" s="164"/>
      <c r="C17" s="136" t="s">
        <v>53</v>
      </c>
      <c r="D17" s="137"/>
      <c r="E17" s="137"/>
      <c r="F17" s="137"/>
      <c r="G17" s="137"/>
      <c r="H17" s="138"/>
      <c r="I17" s="189"/>
      <c r="J17" s="190"/>
      <c r="K17" s="190"/>
      <c r="L17" s="190"/>
      <c r="M17" s="190"/>
      <c r="N17" s="191"/>
      <c r="O17" s="191"/>
      <c r="P17" s="78" t="s">
        <v>92</v>
      </c>
      <c r="Q17" s="78"/>
      <c r="R17" s="79"/>
      <c r="S17" s="80" t="str">
        <f>IF(I17="","",IF(I17&lt;=1500,"適合","不適合"))</f>
        <v/>
      </c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2"/>
    </row>
    <row r="18" spans="1:48" ht="27.75" customHeight="1" outlineLevel="1" x14ac:dyDescent="0.2">
      <c r="A18" s="163" t="s">
        <v>34</v>
      </c>
      <c r="B18" s="164"/>
      <c r="C18" s="136" t="s">
        <v>54</v>
      </c>
      <c r="D18" s="137"/>
      <c r="E18" s="137"/>
      <c r="F18" s="137"/>
      <c r="G18" s="137"/>
      <c r="H18" s="138"/>
      <c r="I18" s="139"/>
      <c r="J18" s="140"/>
      <c r="K18" s="140"/>
      <c r="L18" s="140"/>
      <c r="M18" s="140"/>
      <c r="N18" s="23"/>
      <c r="O18" s="23"/>
      <c r="P18" s="78" t="s">
        <v>31</v>
      </c>
      <c r="Q18" s="78"/>
      <c r="R18" s="79"/>
      <c r="S18" s="80" t="str">
        <f>IF(I18="","",IF(AND(I18&gt;=18,I18&lt;=28),"適合","不適合"))</f>
        <v/>
      </c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2"/>
    </row>
    <row r="19" spans="1:48" ht="27.75" customHeight="1" outlineLevel="1" x14ac:dyDescent="0.2">
      <c r="A19" s="163" t="s">
        <v>35</v>
      </c>
      <c r="B19" s="164"/>
      <c r="C19" s="136" t="s">
        <v>55</v>
      </c>
      <c r="D19" s="137"/>
      <c r="E19" s="137"/>
      <c r="F19" s="137"/>
      <c r="G19" s="137"/>
      <c r="H19" s="138"/>
      <c r="I19" s="139"/>
      <c r="J19" s="140"/>
      <c r="K19" s="140"/>
      <c r="L19" s="140"/>
      <c r="M19" s="140"/>
      <c r="N19" s="23"/>
      <c r="O19" s="23"/>
      <c r="P19" s="78" t="s">
        <v>4</v>
      </c>
      <c r="Q19" s="78"/>
      <c r="R19" s="79"/>
      <c r="S19" s="80" t="str">
        <f>IF(I19="","",IF(AND(I19&gt;=30,I19&lt;=80),"適合","不適合"))</f>
        <v/>
      </c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</row>
    <row r="20" spans="1:48" ht="27.75" customHeight="1" outlineLevel="1" x14ac:dyDescent="0.2">
      <c r="A20" s="163" t="s">
        <v>36</v>
      </c>
      <c r="B20" s="164"/>
      <c r="C20" s="136" t="s">
        <v>56</v>
      </c>
      <c r="D20" s="137"/>
      <c r="E20" s="137"/>
      <c r="F20" s="137"/>
      <c r="G20" s="137"/>
      <c r="H20" s="138"/>
      <c r="I20" s="143"/>
      <c r="J20" s="144"/>
      <c r="K20" s="144"/>
      <c r="L20" s="144"/>
      <c r="M20" s="144"/>
      <c r="N20" s="167"/>
      <c r="O20" s="167"/>
      <c r="P20" s="78" t="s">
        <v>135</v>
      </c>
      <c r="Q20" s="78"/>
      <c r="R20" s="79"/>
      <c r="S20" s="80" t="str">
        <f>IF(I20="","",IF(I20&lt;=0.104,"適合","不適合"))</f>
        <v/>
      </c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2"/>
    </row>
    <row r="21" spans="1:48" ht="27.75" customHeight="1" outlineLevel="1" x14ac:dyDescent="0.2">
      <c r="A21" s="163" t="s">
        <v>37</v>
      </c>
      <c r="B21" s="164"/>
      <c r="C21" s="136" t="s">
        <v>57</v>
      </c>
      <c r="D21" s="137"/>
      <c r="E21" s="137"/>
      <c r="F21" s="137"/>
      <c r="G21" s="137"/>
      <c r="H21" s="138"/>
      <c r="I21" s="187"/>
      <c r="J21" s="188"/>
      <c r="K21" s="188"/>
      <c r="L21" s="188"/>
      <c r="M21" s="188"/>
      <c r="N21" s="167"/>
      <c r="O21" s="167"/>
      <c r="P21" s="78" t="s">
        <v>136</v>
      </c>
      <c r="Q21" s="78"/>
      <c r="R21" s="79"/>
      <c r="S21" s="80" t="str">
        <f>IF(I21="","",IF(I21&lt;=0.504,"適合","不適合"))</f>
        <v/>
      </c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2"/>
      <c r="AL21" s="34" t="s">
        <v>81</v>
      </c>
      <c r="AV21" s="39"/>
    </row>
    <row r="22" spans="1:48" ht="27.75" customHeight="1" outlineLevel="1" x14ac:dyDescent="0.2">
      <c r="A22" s="159" t="s">
        <v>21</v>
      </c>
      <c r="B22" s="160"/>
      <c r="C22" s="136" t="s">
        <v>42</v>
      </c>
      <c r="D22" s="137"/>
      <c r="E22" s="137"/>
      <c r="F22" s="137"/>
      <c r="G22" s="137"/>
      <c r="H22" s="138"/>
      <c r="I22" s="167"/>
      <c r="J22" s="167"/>
      <c r="K22" s="167"/>
      <c r="L22" s="167"/>
      <c r="M22" s="167"/>
      <c r="N22" s="2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27"/>
      <c r="AB22" s="27"/>
      <c r="AC22" s="27"/>
      <c r="AD22" s="27"/>
      <c r="AE22" s="27"/>
      <c r="AF22" s="27"/>
      <c r="AG22" s="27"/>
      <c r="AH22" s="27"/>
      <c r="AI22" s="28"/>
      <c r="AL22" s="35" t="s">
        <v>72</v>
      </c>
      <c r="AT22" s="36"/>
    </row>
    <row r="23" spans="1:48" ht="22.5" customHeight="1" outlineLevel="1" x14ac:dyDescent="0.15">
      <c r="A23" s="141" t="s">
        <v>22</v>
      </c>
      <c r="B23" s="142"/>
      <c r="C23" s="136" t="s">
        <v>43</v>
      </c>
      <c r="D23" s="137"/>
      <c r="E23" s="137"/>
      <c r="F23" s="137"/>
      <c r="G23" s="137"/>
      <c r="H23" s="138"/>
      <c r="I23" s="165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30"/>
      <c r="AC23" s="30"/>
      <c r="AD23" s="30"/>
      <c r="AE23" s="30"/>
      <c r="AF23" s="30"/>
      <c r="AG23" s="30"/>
      <c r="AH23" s="30"/>
      <c r="AI23" s="31"/>
    </row>
    <row r="24" spans="1:48" ht="22.5" customHeight="1" outlineLevel="1" x14ac:dyDescent="0.15">
      <c r="A24" s="141" t="s">
        <v>23</v>
      </c>
      <c r="B24" s="142"/>
      <c r="C24" s="136" t="s">
        <v>44</v>
      </c>
      <c r="D24" s="137"/>
      <c r="E24" s="137"/>
      <c r="F24" s="137"/>
      <c r="G24" s="137"/>
      <c r="H24" s="138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38"/>
      <c r="Y24" s="38"/>
      <c r="Z24" s="38"/>
      <c r="AA24" s="38"/>
      <c r="AB24" s="26"/>
      <c r="AC24" s="26"/>
      <c r="AD24" s="26"/>
      <c r="AE24" s="26"/>
      <c r="AF24" s="26"/>
      <c r="AG24" s="26"/>
      <c r="AH24" s="26"/>
      <c r="AI24" s="29"/>
      <c r="AL24" s="37" t="s">
        <v>82</v>
      </c>
      <c r="AM24" s="8"/>
      <c r="AN24" s="8"/>
      <c r="AO24" s="8" t="s">
        <v>27</v>
      </c>
      <c r="AP24" s="8"/>
      <c r="AQ24" s="8" t="s">
        <v>85</v>
      </c>
      <c r="AR24" s="8"/>
      <c r="AS24" s="8"/>
      <c r="AT24" s="8"/>
    </row>
    <row r="25" spans="1:48" ht="22.5" customHeight="1" outlineLevel="1" x14ac:dyDescent="0.15">
      <c r="A25" s="161" t="s">
        <v>24</v>
      </c>
      <c r="B25" s="162"/>
      <c r="C25" s="136" t="s">
        <v>45</v>
      </c>
      <c r="D25" s="137"/>
      <c r="E25" s="137"/>
      <c r="F25" s="137"/>
      <c r="G25" s="137"/>
      <c r="H25" s="138"/>
      <c r="I25" s="168"/>
      <c r="J25" s="169"/>
      <c r="K25" s="169"/>
      <c r="L25" s="169"/>
      <c r="M25" s="169"/>
      <c r="N25" s="169"/>
      <c r="O25" s="199" t="s">
        <v>89</v>
      </c>
      <c r="P25" s="199"/>
      <c r="Q25" s="199"/>
      <c r="R25" s="199"/>
      <c r="S25" s="199"/>
      <c r="T25" s="200"/>
      <c r="U25" s="168"/>
      <c r="V25" s="169"/>
      <c r="W25" s="169"/>
      <c r="X25" s="170"/>
      <c r="Y25" s="195" t="s">
        <v>90</v>
      </c>
      <c r="Z25" s="195"/>
      <c r="AA25" s="195"/>
      <c r="AB25" s="195"/>
      <c r="AC25" s="195"/>
      <c r="AD25" s="195"/>
      <c r="AE25" s="195"/>
      <c r="AF25" s="196"/>
      <c r="AG25" s="112"/>
      <c r="AH25" s="170"/>
      <c r="AI25" s="170"/>
      <c r="AL25" s="8" t="s">
        <v>39</v>
      </c>
      <c r="AO25" s="1" t="s">
        <v>83</v>
      </c>
      <c r="AQ25" s="8" t="s">
        <v>86</v>
      </c>
      <c r="AR25" s="8"/>
      <c r="AS25" s="8"/>
      <c r="AT25" s="8"/>
    </row>
    <row r="26" spans="1:48" ht="10.5" customHeight="1" outlineLevel="1" x14ac:dyDescent="0.15">
      <c r="A26" s="154" t="s">
        <v>33</v>
      </c>
      <c r="B26" s="155"/>
      <c r="C26" s="156" t="s">
        <v>46</v>
      </c>
      <c r="D26" s="157"/>
      <c r="E26" s="157"/>
      <c r="F26" s="157"/>
      <c r="G26" s="157"/>
      <c r="H26" s="158"/>
      <c r="I26" s="108" t="s">
        <v>70</v>
      </c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9"/>
      <c r="AL26" s="8" t="s">
        <v>40</v>
      </c>
      <c r="AQ26" s="8" t="s">
        <v>123</v>
      </c>
      <c r="AR26" s="8"/>
      <c r="AS26" s="8"/>
      <c r="AT26" s="8"/>
    </row>
    <row r="27" spans="1:48" ht="10.5" customHeight="1" outlineLevel="1" x14ac:dyDescent="0.15">
      <c r="A27" s="118"/>
      <c r="B27" s="93"/>
      <c r="C27" s="96"/>
      <c r="D27" s="97"/>
      <c r="E27" s="97"/>
      <c r="F27" s="97"/>
      <c r="G27" s="97"/>
      <c r="H27" s="9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9"/>
      <c r="AL27" s="8" t="s">
        <v>5</v>
      </c>
      <c r="AR27" s="8"/>
      <c r="AS27" s="8"/>
      <c r="AT27" s="8"/>
    </row>
    <row r="28" spans="1:48" ht="10.5" customHeight="1" outlineLevel="1" x14ac:dyDescent="0.15">
      <c r="A28" s="92" t="s">
        <v>34</v>
      </c>
      <c r="B28" s="93"/>
      <c r="C28" s="96" t="s">
        <v>58</v>
      </c>
      <c r="D28" s="97"/>
      <c r="E28" s="97"/>
      <c r="F28" s="97"/>
      <c r="G28" s="97"/>
      <c r="H28" s="98"/>
      <c r="I28" s="108" t="s">
        <v>119</v>
      </c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9"/>
      <c r="AL28" s="8" t="s">
        <v>84</v>
      </c>
    </row>
    <row r="29" spans="1:48" ht="10.5" customHeight="1" outlineLevel="1" x14ac:dyDescent="0.15">
      <c r="A29" s="118"/>
      <c r="B29" s="93"/>
      <c r="C29" s="96"/>
      <c r="D29" s="97"/>
      <c r="E29" s="97"/>
      <c r="F29" s="97"/>
      <c r="G29" s="97"/>
      <c r="H29" s="9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9"/>
      <c r="AL29" s="1" t="s">
        <v>15</v>
      </c>
      <c r="AQ29" s="25" t="s">
        <v>87</v>
      </c>
      <c r="AR29" s="25"/>
      <c r="AS29" s="24" t="s">
        <v>28</v>
      </c>
    </row>
    <row r="30" spans="1:48" ht="10.5" customHeight="1" outlineLevel="1" x14ac:dyDescent="0.15">
      <c r="A30" s="92" t="s">
        <v>35</v>
      </c>
      <c r="B30" s="93"/>
      <c r="C30" s="96" t="s">
        <v>59</v>
      </c>
      <c r="D30" s="97"/>
      <c r="E30" s="97"/>
      <c r="F30" s="97"/>
      <c r="G30" s="97"/>
      <c r="H30" s="98"/>
      <c r="I30" s="108" t="s">
        <v>41</v>
      </c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9"/>
      <c r="AQ30" s="25" t="s">
        <v>88</v>
      </c>
      <c r="AR30" s="25"/>
      <c r="AS30" s="24" t="s">
        <v>29</v>
      </c>
    </row>
    <row r="31" spans="1:48" ht="10.5" customHeight="1" outlineLevel="1" x14ac:dyDescent="0.15">
      <c r="A31" s="118"/>
      <c r="B31" s="93"/>
      <c r="C31" s="96"/>
      <c r="D31" s="97"/>
      <c r="E31" s="97"/>
      <c r="F31" s="97"/>
      <c r="G31" s="97"/>
      <c r="H31" s="9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9"/>
      <c r="AQ31" s="25" t="s">
        <v>47</v>
      </c>
      <c r="AR31" s="25"/>
      <c r="AS31" s="25" t="s">
        <v>47</v>
      </c>
    </row>
    <row r="32" spans="1:48" ht="10.5" customHeight="1" outlineLevel="1" x14ac:dyDescent="0.15">
      <c r="A32" s="92" t="s">
        <v>36</v>
      </c>
      <c r="B32" s="93"/>
      <c r="C32" s="96" t="s">
        <v>56</v>
      </c>
      <c r="D32" s="97"/>
      <c r="E32" s="97"/>
      <c r="F32" s="97"/>
      <c r="G32" s="97"/>
      <c r="H32" s="98"/>
      <c r="I32" s="108" t="s">
        <v>137</v>
      </c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9"/>
      <c r="AQ32" s="25"/>
      <c r="AR32" s="25"/>
    </row>
    <row r="33" spans="1:37" ht="10.5" customHeight="1" outlineLevel="1" x14ac:dyDescent="0.15">
      <c r="A33" s="118"/>
      <c r="B33" s="93"/>
      <c r="C33" s="96"/>
      <c r="D33" s="97"/>
      <c r="E33" s="97"/>
      <c r="F33" s="97"/>
      <c r="G33" s="97"/>
      <c r="H33" s="9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9"/>
    </row>
    <row r="34" spans="1:37" ht="10.5" customHeight="1" outlineLevel="1" x14ac:dyDescent="0.15">
      <c r="A34" s="92" t="s">
        <v>37</v>
      </c>
      <c r="B34" s="93"/>
      <c r="C34" s="96" t="s">
        <v>57</v>
      </c>
      <c r="D34" s="97"/>
      <c r="E34" s="97"/>
      <c r="F34" s="97"/>
      <c r="G34" s="97"/>
      <c r="H34" s="98"/>
      <c r="I34" s="102" t="s">
        <v>138</v>
      </c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4"/>
    </row>
    <row r="35" spans="1:37" ht="10.5" customHeight="1" outlineLevel="1" x14ac:dyDescent="0.15">
      <c r="A35" s="94"/>
      <c r="B35" s="95"/>
      <c r="C35" s="99"/>
      <c r="D35" s="100"/>
      <c r="E35" s="100"/>
      <c r="F35" s="100"/>
      <c r="G35" s="100"/>
      <c r="H35" s="101"/>
      <c r="I35" s="105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7"/>
    </row>
    <row r="36" spans="1:37" ht="10.5" customHeight="1" outlineLevel="1" x14ac:dyDescent="0.15">
      <c r="A36" s="71" t="s">
        <v>77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3"/>
    </row>
    <row r="37" spans="1:37" ht="15" customHeight="1" outlineLevel="1" x14ac:dyDescent="0.15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K37" s="1" t="s">
        <v>73</v>
      </c>
    </row>
    <row r="38" spans="1:37" ht="13.5" customHeight="1" outlineLevel="1" x14ac:dyDescent="0.1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K38" s="1" t="s">
        <v>74</v>
      </c>
    </row>
    <row r="39" spans="1:37" ht="17.100000000000001" customHeight="1" outlineLevel="1" x14ac:dyDescent="0.15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5"/>
      <c r="AK39" s="1" t="s">
        <v>75</v>
      </c>
    </row>
    <row r="40" spans="1:37" ht="17.100000000000001" customHeight="1" outlineLevel="1" x14ac:dyDescent="0.15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5"/>
      <c r="AK40" s="1" t="s">
        <v>76</v>
      </c>
    </row>
    <row r="41" spans="1:37" s="32" customFormat="1" ht="11.25" customHeight="1" outlineLevel="1" x14ac:dyDescent="0.15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5"/>
      <c r="AK41" s="1"/>
    </row>
    <row r="42" spans="1:37" s="32" customFormat="1" ht="17.100000000000001" customHeight="1" outlineLevel="1" x14ac:dyDescent="0.1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</row>
    <row r="43" spans="1:37" ht="20.100000000000001" customHeight="1" x14ac:dyDescent="0.15">
      <c r="A43" s="180" t="s">
        <v>120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</row>
    <row r="44" spans="1:37" ht="15" customHeight="1" x14ac:dyDescent="0.15">
      <c r="A44" s="182" t="s">
        <v>121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</row>
    <row r="45" spans="1:37" ht="15" customHeight="1" x14ac:dyDescent="0.1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</row>
    <row r="46" spans="1:37" ht="10.5" customHeight="1" x14ac:dyDescent="0.15">
      <c r="A46" s="16"/>
      <c r="AI46" s="16"/>
    </row>
    <row r="47" spans="1:37" ht="10.5" customHeight="1" x14ac:dyDescent="0.15">
      <c r="A47" s="16"/>
      <c r="AI47" s="16"/>
    </row>
    <row r="48" spans="1:37" ht="10.5" customHeight="1" x14ac:dyDescent="0.15">
      <c r="A48" s="16"/>
      <c r="AI48" s="16"/>
    </row>
    <row r="49" spans="1:35" ht="10.5" customHeight="1" x14ac:dyDescent="0.15">
      <c r="A49" s="16"/>
      <c r="AI49" s="16"/>
    </row>
    <row r="50" spans="1:35" ht="10.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</row>
  </sheetData>
  <sheetProtection sheet="1" objects="1" scenarios="1" formatCells="0" selectLockedCells="1"/>
  <dataConsolidate/>
  <mergeCells count="127">
    <mergeCell ref="A43:AI43"/>
    <mergeCell ref="A44:AI45"/>
    <mergeCell ref="X4:AB4"/>
    <mergeCell ref="X3:AB3"/>
    <mergeCell ref="G10:K10"/>
    <mergeCell ref="AG25:AI25"/>
    <mergeCell ref="I21:M21"/>
    <mergeCell ref="N21:O21"/>
    <mergeCell ref="A17:B17"/>
    <mergeCell ref="C17:H17"/>
    <mergeCell ref="P17:R17"/>
    <mergeCell ref="A18:B18"/>
    <mergeCell ref="C18:H18"/>
    <mergeCell ref="I17:O17"/>
    <mergeCell ref="H13:K13"/>
    <mergeCell ref="A14:F14"/>
    <mergeCell ref="Y25:AF25"/>
    <mergeCell ref="W14:AD14"/>
    <mergeCell ref="I25:N25"/>
    <mergeCell ref="O25:T25"/>
    <mergeCell ref="I22:M22"/>
    <mergeCell ref="AD12:AE12"/>
    <mergeCell ref="AF12:AG12"/>
    <mergeCell ref="Y13:Z13"/>
    <mergeCell ref="E2:G2"/>
    <mergeCell ref="AD3:AE3"/>
    <mergeCell ref="A10:F10"/>
    <mergeCell ref="S10:W10"/>
    <mergeCell ref="B4:E5"/>
    <mergeCell ref="F4:M5"/>
    <mergeCell ref="N4:Q5"/>
    <mergeCell ref="I2:AB2"/>
    <mergeCell ref="M10:N10"/>
    <mergeCell ref="P10:Q10"/>
    <mergeCell ref="A32:B33"/>
    <mergeCell ref="AA11:AB11"/>
    <mergeCell ref="A26:B27"/>
    <mergeCell ref="C26:H27"/>
    <mergeCell ref="A22:B22"/>
    <mergeCell ref="C22:H22"/>
    <mergeCell ref="A12:F12"/>
    <mergeCell ref="A24:B24"/>
    <mergeCell ref="A25:B25"/>
    <mergeCell ref="C25:H25"/>
    <mergeCell ref="A20:B20"/>
    <mergeCell ref="C20:H20"/>
    <mergeCell ref="A21:B21"/>
    <mergeCell ref="C21:H21"/>
    <mergeCell ref="C23:H23"/>
    <mergeCell ref="C24:H24"/>
    <mergeCell ref="A19:B19"/>
    <mergeCell ref="I23:AA23"/>
    <mergeCell ref="I24:W24"/>
    <mergeCell ref="P21:R21"/>
    <mergeCell ref="N20:O20"/>
    <mergeCell ref="U25:X25"/>
    <mergeCell ref="Y11:Z11"/>
    <mergeCell ref="Q11:R11"/>
    <mergeCell ref="A23:B23"/>
    <mergeCell ref="I20:M20"/>
    <mergeCell ref="S21:AI21"/>
    <mergeCell ref="AH7:AI8"/>
    <mergeCell ref="X5:AG5"/>
    <mergeCell ref="Z7:AG8"/>
    <mergeCell ref="AA10:AB10"/>
    <mergeCell ref="I11:K11"/>
    <mergeCell ref="O13:Q13"/>
    <mergeCell ref="R13:S13"/>
    <mergeCell ref="L12:N12"/>
    <mergeCell ref="I12:J12"/>
    <mergeCell ref="L13:M13"/>
    <mergeCell ref="A13:F13"/>
    <mergeCell ref="S11:T11"/>
    <mergeCell ref="V12:W12"/>
    <mergeCell ref="X12:Y12"/>
    <mergeCell ref="G11:H11"/>
    <mergeCell ref="J14:Q14"/>
    <mergeCell ref="R14:T14"/>
    <mergeCell ref="A11:F11"/>
    <mergeCell ref="I26:AI27"/>
    <mergeCell ref="X10:Y10"/>
    <mergeCell ref="A30:B31"/>
    <mergeCell ref="C30:H31"/>
    <mergeCell ref="I30:AI31"/>
    <mergeCell ref="AE14:AG14"/>
    <mergeCell ref="AH12:AI12"/>
    <mergeCell ref="AG13:AH13"/>
    <mergeCell ref="AH14:AI14"/>
    <mergeCell ref="P18:R18"/>
    <mergeCell ref="S18:AI18"/>
    <mergeCell ref="O12:S12"/>
    <mergeCell ref="S16:AI16"/>
    <mergeCell ref="S17:AI17"/>
    <mergeCell ref="U14:V14"/>
    <mergeCell ref="N11:O11"/>
    <mergeCell ref="AB13:AF13"/>
    <mergeCell ref="Z12:AA12"/>
    <mergeCell ref="U13:X13"/>
    <mergeCell ref="T12:U12"/>
    <mergeCell ref="C19:H19"/>
    <mergeCell ref="S19:AI19"/>
    <mergeCell ref="I19:M19"/>
    <mergeCell ref="I18:M18"/>
    <mergeCell ref="A36:AI37"/>
    <mergeCell ref="U3:W3"/>
    <mergeCell ref="P20:R20"/>
    <mergeCell ref="S20:AI20"/>
    <mergeCell ref="P19:R19"/>
    <mergeCell ref="A39:AI42"/>
    <mergeCell ref="A38:AI38"/>
    <mergeCell ref="A34:B35"/>
    <mergeCell ref="C34:H35"/>
    <mergeCell ref="I34:AI35"/>
    <mergeCell ref="C32:H33"/>
    <mergeCell ref="I32:AI33"/>
    <mergeCell ref="S7:X8"/>
    <mergeCell ref="AG10:AI10"/>
    <mergeCell ref="AB12:AC12"/>
    <mergeCell ref="AD10:AF10"/>
    <mergeCell ref="L11:M11"/>
    <mergeCell ref="AE11:AH11"/>
    <mergeCell ref="AC11:AD11"/>
    <mergeCell ref="U11:X11"/>
    <mergeCell ref="A28:B29"/>
    <mergeCell ref="C28:H29"/>
    <mergeCell ref="I28:AI29"/>
    <mergeCell ref="AG3:AH3"/>
  </mergeCells>
  <phoneticPr fontId="1"/>
  <dataValidations count="12">
    <dataValidation type="list" allowBlank="1" showInputMessage="1" showErrorMessage="1" sqref="A38:AI38">
      <formula1>$AK$37:$AK$38</formula1>
    </dataValidation>
    <dataValidation allowBlank="1" showErrorMessage="1" sqref="AW14 AT12"/>
    <dataValidation allowBlank="1" showErrorMessage="1" promptTitle="浮遊粉じん" prompt="小数点第3位を四捨五入し、小数点第2位で表示すること。" sqref="I20:I21"/>
    <dataValidation type="list" allowBlank="1" showInputMessage="1" showErrorMessage="1" sqref="X12:Y12 Y11:Z11 S11:T11 AB12:AC12 T12:U12 AC11:AD11 AF12:AG12">
      <formula1>$AL$22</formula1>
    </dataValidation>
    <dataValidation type="list" allowBlank="1" showInputMessage="1" showErrorMessage="1" sqref="N20:N21">
      <formula1>$AL$21</formula1>
    </dataValidation>
    <dataValidation type="list" allowBlank="1" showInputMessage="1" showErrorMessage="1" sqref="I22:M22">
      <formula1>$AO$24:$AO$25</formula1>
    </dataValidation>
    <dataValidation type="list" allowBlank="1" showInputMessage="1" showErrorMessage="1" sqref="I23">
      <formula1>$AL$24:$AL$29</formula1>
    </dataValidation>
    <dataValidation type="list" allowBlank="1" showInputMessage="1" showErrorMessage="1" sqref="I25:N25">
      <formula1>$AQ$29:$AQ$31</formula1>
    </dataValidation>
    <dataValidation type="list" allowBlank="1" showInputMessage="1" showErrorMessage="1" sqref="U25:X25">
      <formula1>$AS$29:$AS$31</formula1>
    </dataValidation>
    <dataValidation type="list" allowBlank="1" showInputMessage="1" showErrorMessage="1" sqref="I24:W24">
      <formula1>$AQ$24:$AQ$26</formula1>
    </dataValidation>
    <dataValidation type="list" allowBlank="1" showInputMessage="1" showErrorMessage="1" sqref="AG10:AI10">
      <formula1>$AM$10:$AM$13</formula1>
    </dataValidation>
    <dataValidation type="list" allowBlank="1" showInputMessage="1" showErrorMessage="1" sqref="AG25:AI25">
      <formula1>$AS$29:$AS$30</formula1>
    </dataValidation>
  </dataValidations>
  <pageMargins left="0.6692913385826772" right="0.15748031496062992" top="0.70866141732283472" bottom="0" header="0.43307086614173229" footer="0.35433070866141736"/>
  <pageSetup paperSize="9" orientation="portrait" cellComments="asDisplayed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view="pageBreakPreview" zoomScale="85" zoomScaleNormal="85" zoomScaleSheetLayoutView="85" workbookViewId="0">
      <selection activeCell="M10" sqref="M10:N10"/>
    </sheetView>
  </sheetViews>
  <sheetFormatPr defaultColWidth="9" defaultRowHeight="13.5" outlineLevelRow="1" outlineLevelCol="1" x14ac:dyDescent="0.15"/>
  <cols>
    <col min="1" max="6" width="2.5" style="1" customWidth="1"/>
    <col min="7" max="7" width="5" style="1" customWidth="1"/>
    <col min="8" max="8" width="2.625" style="1" customWidth="1"/>
    <col min="9" max="12" width="2.5" style="1" customWidth="1"/>
    <col min="13" max="13" width="2.625" style="1" customWidth="1"/>
    <col min="14" max="19" width="2.5" style="1" customWidth="1"/>
    <col min="20" max="20" width="3.125" style="1" customWidth="1"/>
    <col min="21" max="26" width="2.5" style="1" customWidth="1"/>
    <col min="27" max="27" width="3.25" style="1" customWidth="1"/>
    <col min="28" max="32" width="2.5" style="1" customWidth="1"/>
    <col min="33" max="33" width="3" style="1" customWidth="1"/>
    <col min="34" max="34" width="2.625" style="1" customWidth="1"/>
    <col min="35" max="35" width="4.875" style="1" customWidth="1"/>
    <col min="36" max="42" width="2.625" style="1" hidden="1" customWidth="1" outlineLevel="1"/>
    <col min="43" max="43" width="13.5" style="1" hidden="1" customWidth="1" outlineLevel="1"/>
    <col min="44" max="45" width="2.625" style="1" hidden="1" customWidth="1" outlineLevel="1"/>
    <col min="46" max="56" width="2.625" style="1" hidden="1" customWidth="1"/>
    <col min="57" max="57" width="3.625" style="1" hidden="1" customWidth="1"/>
    <col min="58" max="61" width="9" style="1" hidden="1" customWidth="1"/>
    <col min="62" max="16384" width="9" style="1"/>
  </cols>
  <sheetData>
    <row r="1" spans="1:60" ht="20.100000000000001" customHeight="1" x14ac:dyDescent="0.15">
      <c r="A1" s="59" t="s">
        <v>122</v>
      </c>
    </row>
    <row r="2" spans="1:60" ht="27" customHeight="1" outlineLevel="1" x14ac:dyDescent="0.15">
      <c r="B2" s="7"/>
      <c r="D2" s="7"/>
      <c r="E2" s="171"/>
      <c r="F2" s="171"/>
      <c r="G2" s="171"/>
      <c r="I2" s="171" t="s">
        <v>78</v>
      </c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21"/>
      <c r="AD2" s="21"/>
      <c r="AE2" s="21"/>
      <c r="AF2" s="21"/>
      <c r="AG2" s="21"/>
      <c r="AH2" s="21"/>
      <c r="AI2" s="17"/>
      <c r="AL2" s="7"/>
    </row>
    <row r="3" spans="1:60" ht="27" customHeight="1" outlineLevel="1" x14ac:dyDescent="0.15">
      <c r="U3" s="77" t="s">
        <v>91</v>
      </c>
      <c r="V3" s="77"/>
      <c r="W3" s="77"/>
      <c r="X3" s="203">
        <f>教室１!X3</f>
        <v>0</v>
      </c>
      <c r="Y3" s="203"/>
      <c r="Z3" s="203"/>
      <c r="AA3" s="203"/>
      <c r="AB3" s="203"/>
      <c r="AC3" s="17" t="s">
        <v>0</v>
      </c>
      <c r="AD3" s="203">
        <f>教室１!AD3</f>
        <v>0</v>
      </c>
      <c r="AE3" s="203"/>
      <c r="AF3" s="17" t="s">
        <v>1</v>
      </c>
      <c r="AG3" s="203">
        <f>教室１!AG3</f>
        <v>0</v>
      </c>
      <c r="AH3" s="203"/>
      <c r="AI3" s="17" t="s">
        <v>10</v>
      </c>
    </row>
    <row r="4" spans="1:60" ht="13.5" customHeight="1" outlineLevel="1" x14ac:dyDescent="0.15">
      <c r="B4" s="174" t="s">
        <v>6</v>
      </c>
      <c r="C4" s="174"/>
      <c r="D4" s="174"/>
      <c r="E4" s="174"/>
      <c r="F4" s="204">
        <f>教室１!F4</f>
        <v>0</v>
      </c>
      <c r="G4" s="204"/>
      <c r="H4" s="204"/>
      <c r="I4" s="204"/>
      <c r="J4" s="204"/>
      <c r="K4" s="204"/>
      <c r="L4" s="204"/>
      <c r="M4" s="204"/>
      <c r="N4" s="174" t="s">
        <v>7</v>
      </c>
      <c r="O4" s="174"/>
      <c r="P4" s="174"/>
      <c r="Q4" s="174"/>
      <c r="X4" s="184"/>
      <c r="Y4" s="184"/>
      <c r="Z4" s="184"/>
      <c r="AA4" s="184"/>
      <c r="AB4" s="184"/>
    </row>
    <row r="5" spans="1:60" ht="14.25" customHeight="1" outlineLevel="1" x14ac:dyDescent="0.15">
      <c r="B5" s="174"/>
      <c r="C5" s="174"/>
      <c r="D5" s="174"/>
      <c r="E5" s="174"/>
      <c r="F5" s="204"/>
      <c r="G5" s="204"/>
      <c r="H5" s="204"/>
      <c r="I5" s="204"/>
      <c r="J5" s="204"/>
      <c r="K5" s="204"/>
      <c r="L5" s="204"/>
      <c r="M5" s="204"/>
      <c r="N5" s="174"/>
      <c r="O5" s="174"/>
      <c r="P5" s="174"/>
      <c r="Q5" s="174"/>
      <c r="V5" s="2"/>
      <c r="W5" s="2"/>
      <c r="X5" s="97" t="s">
        <v>8</v>
      </c>
      <c r="Y5" s="97"/>
      <c r="Z5" s="97"/>
      <c r="AA5" s="97"/>
      <c r="AB5" s="97"/>
      <c r="AC5" s="97"/>
      <c r="AD5" s="97"/>
      <c r="AE5" s="97"/>
      <c r="AF5" s="97"/>
      <c r="AG5" s="97"/>
      <c r="AH5" s="2"/>
      <c r="AI5" s="2"/>
    </row>
    <row r="6" spans="1:60" outlineLevel="1" x14ac:dyDescent="0.15"/>
    <row r="7" spans="1:60" ht="13.5" customHeight="1" outlineLevel="1" x14ac:dyDescent="0.15">
      <c r="S7" s="110" t="s">
        <v>9</v>
      </c>
      <c r="T7" s="110"/>
      <c r="U7" s="110"/>
      <c r="V7" s="110"/>
      <c r="W7" s="110"/>
      <c r="X7" s="110"/>
      <c r="Z7" s="204">
        <f>教室１!Z7</f>
        <v>0</v>
      </c>
      <c r="AA7" s="204"/>
      <c r="AB7" s="204"/>
      <c r="AC7" s="204"/>
      <c r="AD7" s="204"/>
      <c r="AE7" s="204"/>
      <c r="AF7" s="204"/>
      <c r="AG7" s="204"/>
      <c r="AH7" s="145"/>
      <c r="AI7" s="145"/>
    </row>
    <row r="8" spans="1:60" ht="13.5" customHeight="1" outlineLevel="1" x14ac:dyDescent="0.15">
      <c r="S8" s="110"/>
      <c r="T8" s="110"/>
      <c r="U8" s="110"/>
      <c r="V8" s="110"/>
      <c r="W8" s="110"/>
      <c r="X8" s="110"/>
      <c r="Z8" s="205"/>
      <c r="AA8" s="205"/>
      <c r="AB8" s="205"/>
      <c r="AC8" s="205"/>
      <c r="AD8" s="205"/>
      <c r="AE8" s="205"/>
      <c r="AF8" s="205"/>
      <c r="AG8" s="205"/>
      <c r="AH8" s="145"/>
      <c r="AI8" s="145"/>
    </row>
    <row r="9" spans="1:60" ht="22.5" customHeight="1" outlineLevel="1" x14ac:dyDescent="0.15">
      <c r="U9" s="8"/>
      <c r="V9" s="8"/>
      <c r="W9" s="8"/>
      <c r="X9" s="8"/>
      <c r="Y9" s="18"/>
      <c r="Z9" s="9"/>
      <c r="AA9" s="9"/>
      <c r="AB9" s="9"/>
      <c r="AC9" s="9"/>
      <c r="AD9" s="9"/>
      <c r="AE9" s="9"/>
      <c r="AF9" s="9"/>
      <c r="AG9" s="9"/>
      <c r="AH9" s="8"/>
      <c r="AI9" s="8"/>
    </row>
    <row r="10" spans="1:60" ht="36" customHeight="1" outlineLevel="1" x14ac:dyDescent="0.15">
      <c r="A10" s="136" t="s">
        <v>50</v>
      </c>
      <c r="B10" s="137"/>
      <c r="C10" s="137"/>
      <c r="D10" s="137"/>
      <c r="E10" s="137"/>
      <c r="F10" s="138"/>
      <c r="G10" s="185">
        <f>X3</f>
        <v>0</v>
      </c>
      <c r="H10" s="186"/>
      <c r="I10" s="186"/>
      <c r="J10" s="186"/>
      <c r="K10" s="186"/>
      <c r="L10" s="19" t="s">
        <v>0</v>
      </c>
      <c r="M10" s="111"/>
      <c r="N10" s="111"/>
      <c r="O10" s="19" t="s">
        <v>1</v>
      </c>
      <c r="P10" s="111"/>
      <c r="Q10" s="111"/>
      <c r="R10" s="20" t="s">
        <v>52</v>
      </c>
      <c r="S10" s="172" t="s">
        <v>71</v>
      </c>
      <c r="T10" s="173"/>
      <c r="U10" s="173"/>
      <c r="V10" s="173"/>
      <c r="W10" s="173"/>
      <c r="X10" s="111"/>
      <c r="Y10" s="111"/>
      <c r="Z10" s="13" t="s">
        <v>2</v>
      </c>
      <c r="AA10" s="147"/>
      <c r="AB10" s="147"/>
      <c r="AC10" s="20" t="s">
        <v>3</v>
      </c>
      <c r="AD10" s="78" t="s">
        <v>51</v>
      </c>
      <c r="AE10" s="78"/>
      <c r="AF10" s="78"/>
      <c r="AG10" s="111"/>
      <c r="AH10" s="111"/>
      <c r="AI10" s="112"/>
      <c r="AL10" s="1" t="s">
        <v>131</v>
      </c>
    </row>
    <row r="11" spans="1:60" ht="36" customHeight="1" outlineLevel="1" x14ac:dyDescent="0.15">
      <c r="A11" s="178" t="s">
        <v>60</v>
      </c>
      <c r="B11" s="116"/>
      <c r="C11" s="116"/>
      <c r="D11" s="116"/>
      <c r="E11" s="116"/>
      <c r="F11" s="179"/>
      <c r="G11" s="177"/>
      <c r="H11" s="115"/>
      <c r="I11" s="116" t="s">
        <v>67</v>
      </c>
      <c r="J11" s="116"/>
      <c r="K11" s="148"/>
      <c r="L11" s="115"/>
      <c r="M11" s="115"/>
      <c r="N11" s="131" t="s">
        <v>68</v>
      </c>
      <c r="O11" s="132"/>
      <c r="P11" s="14" t="s">
        <v>64</v>
      </c>
      <c r="Q11" s="116" t="s">
        <v>63</v>
      </c>
      <c r="R11" s="148"/>
      <c r="S11" s="117"/>
      <c r="T11" s="117"/>
      <c r="U11" s="116" t="s">
        <v>79</v>
      </c>
      <c r="V11" s="116"/>
      <c r="W11" s="116"/>
      <c r="X11" s="116"/>
      <c r="Y11" s="117"/>
      <c r="Z11" s="117"/>
      <c r="AA11" s="116" t="s">
        <v>62</v>
      </c>
      <c r="AB11" s="116"/>
      <c r="AC11" s="117"/>
      <c r="AD11" s="117"/>
      <c r="AE11" s="116" t="s">
        <v>80</v>
      </c>
      <c r="AF11" s="116"/>
      <c r="AG11" s="116"/>
      <c r="AH11" s="116"/>
      <c r="AI11" s="15" t="s">
        <v>61</v>
      </c>
      <c r="AL11" s="1" t="s">
        <v>133</v>
      </c>
      <c r="BF11" s="1" t="str">
        <f>IF(NOT(S11=""),U11,BG11)</f>
        <v>選択して</v>
      </c>
      <c r="BG11" s="1" t="str">
        <f>IF(NOT(Y11=""),AA11,BH11)</f>
        <v>選択して</v>
      </c>
      <c r="BH11" s="1" t="str">
        <f>IF(NOT(AC11=""),AE11,"選択して")</f>
        <v>選択して</v>
      </c>
    </row>
    <row r="12" spans="1:60" ht="27.75" customHeight="1" outlineLevel="1" x14ac:dyDescent="0.15">
      <c r="A12" s="153" t="s">
        <v>69</v>
      </c>
      <c r="B12" s="124"/>
      <c r="C12" s="124"/>
      <c r="D12" s="124"/>
      <c r="E12" s="124"/>
      <c r="F12" s="125"/>
      <c r="G12" s="40"/>
      <c r="H12" s="22" t="s">
        <v>11</v>
      </c>
      <c r="I12" s="152"/>
      <c r="J12" s="111"/>
      <c r="K12" s="12" t="s">
        <v>12</v>
      </c>
      <c r="L12" s="150" t="s">
        <v>66</v>
      </c>
      <c r="M12" s="124"/>
      <c r="N12" s="151"/>
      <c r="O12" s="126"/>
      <c r="P12" s="127"/>
      <c r="Q12" s="127"/>
      <c r="R12" s="127"/>
      <c r="S12" s="128"/>
      <c r="T12" s="113"/>
      <c r="U12" s="114"/>
      <c r="V12" s="175" t="s">
        <v>25</v>
      </c>
      <c r="W12" s="176"/>
      <c r="X12" s="113"/>
      <c r="Y12" s="114"/>
      <c r="Z12" s="134" t="s">
        <v>30</v>
      </c>
      <c r="AA12" s="135"/>
      <c r="AB12" s="113"/>
      <c r="AC12" s="114"/>
      <c r="AD12" s="201" t="s">
        <v>26</v>
      </c>
      <c r="AE12" s="202"/>
      <c r="AF12" s="113"/>
      <c r="AG12" s="114"/>
      <c r="AH12" s="121" t="s">
        <v>15</v>
      </c>
      <c r="AI12" s="122"/>
      <c r="AL12" s="1" t="s">
        <v>132</v>
      </c>
    </row>
    <row r="13" spans="1:60" ht="27.75" customHeight="1" outlineLevel="1" x14ac:dyDescent="0.15">
      <c r="A13" s="153" t="s">
        <v>49</v>
      </c>
      <c r="B13" s="124"/>
      <c r="C13" s="124"/>
      <c r="D13" s="124"/>
      <c r="E13" s="124"/>
      <c r="F13" s="125"/>
      <c r="G13" s="11"/>
      <c r="H13" s="131" t="s">
        <v>16</v>
      </c>
      <c r="I13" s="131"/>
      <c r="J13" s="131"/>
      <c r="K13" s="131"/>
      <c r="L13" s="149"/>
      <c r="M13" s="149"/>
      <c r="N13" s="5" t="s">
        <v>17</v>
      </c>
      <c r="O13" s="133" t="s">
        <v>18</v>
      </c>
      <c r="P13" s="131"/>
      <c r="Q13" s="131"/>
      <c r="R13" s="149"/>
      <c r="S13" s="149"/>
      <c r="T13" s="3" t="s">
        <v>17</v>
      </c>
      <c r="U13" s="133" t="s">
        <v>19</v>
      </c>
      <c r="V13" s="131"/>
      <c r="W13" s="131"/>
      <c r="X13" s="131"/>
      <c r="Y13" s="149"/>
      <c r="Z13" s="149"/>
      <c r="AA13" s="5" t="s">
        <v>17</v>
      </c>
      <c r="AB13" s="133" t="s">
        <v>20</v>
      </c>
      <c r="AC13" s="131"/>
      <c r="AD13" s="131"/>
      <c r="AE13" s="131"/>
      <c r="AF13" s="131"/>
      <c r="AG13" s="123" t="str">
        <f>IF(Y13="","",SUM(L13+R13+Y13))</f>
        <v/>
      </c>
      <c r="AH13" s="123"/>
      <c r="AI13" s="3" t="s">
        <v>17</v>
      </c>
      <c r="AL13" s="1" t="s">
        <v>134</v>
      </c>
    </row>
    <row r="14" spans="1:60" ht="27.75" customHeight="1" outlineLevel="1" x14ac:dyDescent="0.15">
      <c r="A14" s="192" t="s">
        <v>65</v>
      </c>
      <c r="B14" s="193"/>
      <c r="C14" s="193"/>
      <c r="D14" s="193"/>
      <c r="E14" s="193"/>
      <c r="F14" s="194"/>
      <c r="G14" s="10"/>
      <c r="H14" s="10"/>
      <c r="I14" s="10"/>
      <c r="J14" s="124" t="s">
        <v>13</v>
      </c>
      <c r="K14" s="124"/>
      <c r="L14" s="124"/>
      <c r="M14" s="124"/>
      <c r="N14" s="124"/>
      <c r="O14" s="124"/>
      <c r="P14" s="124"/>
      <c r="Q14" s="124"/>
      <c r="R14" s="120"/>
      <c r="S14" s="120"/>
      <c r="T14" s="120"/>
      <c r="U14" s="124" t="s">
        <v>31</v>
      </c>
      <c r="V14" s="125"/>
      <c r="W14" s="197" t="s">
        <v>14</v>
      </c>
      <c r="X14" s="198"/>
      <c r="Y14" s="198"/>
      <c r="Z14" s="198"/>
      <c r="AA14" s="198"/>
      <c r="AB14" s="198"/>
      <c r="AC14" s="198"/>
      <c r="AD14" s="198"/>
      <c r="AE14" s="120"/>
      <c r="AF14" s="120"/>
      <c r="AG14" s="120"/>
      <c r="AH14" s="124" t="s">
        <v>32</v>
      </c>
      <c r="AI14" s="125"/>
    </row>
    <row r="15" spans="1:60" ht="7.5" customHeight="1" outlineLevel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6"/>
      <c r="O15" s="6"/>
      <c r="P15" s="6"/>
      <c r="Q15" s="5"/>
      <c r="R15" s="5"/>
      <c r="S15" s="5"/>
      <c r="T15" s="5"/>
      <c r="U15" s="5"/>
      <c r="V15" s="5"/>
      <c r="W15" s="6"/>
      <c r="X15" s="6"/>
      <c r="Y15" s="6"/>
      <c r="Z15" s="6"/>
      <c r="AA15" s="5"/>
      <c r="AB15" s="5"/>
      <c r="AC15" s="4"/>
      <c r="AD15" s="4"/>
      <c r="AE15" s="4"/>
      <c r="AF15" s="4"/>
      <c r="AG15" s="4"/>
      <c r="AH15" s="4"/>
      <c r="AI15" s="4"/>
    </row>
    <row r="16" spans="1:60" ht="20.25" customHeight="1" outlineLevel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6"/>
      <c r="O16" s="6"/>
      <c r="P16" s="6"/>
      <c r="Q16" s="5"/>
      <c r="R16" s="5"/>
      <c r="S16" s="129" t="s">
        <v>48</v>
      </c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Q16" s="33"/>
    </row>
    <row r="17" spans="1:48" ht="27.75" customHeight="1" outlineLevel="1" x14ac:dyDescent="0.2">
      <c r="A17" s="163" t="s">
        <v>33</v>
      </c>
      <c r="B17" s="164"/>
      <c r="C17" s="136" t="s">
        <v>53</v>
      </c>
      <c r="D17" s="137"/>
      <c r="E17" s="137"/>
      <c r="F17" s="137"/>
      <c r="G17" s="137"/>
      <c r="H17" s="138"/>
      <c r="I17" s="189"/>
      <c r="J17" s="190"/>
      <c r="K17" s="190"/>
      <c r="L17" s="190"/>
      <c r="M17" s="190"/>
      <c r="N17" s="191"/>
      <c r="O17" s="191"/>
      <c r="P17" s="78" t="s">
        <v>92</v>
      </c>
      <c r="Q17" s="78"/>
      <c r="R17" s="79"/>
      <c r="S17" s="80" t="str">
        <f>IF(I17="","",IF(I17&lt;=1500,"適合","不適合"))</f>
        <v/>
      </c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2"/>
    </row>
    <row r="18" spans="1:48" ht="27.75" customHeight="1" outlineLevel="1" x14ac:dyDescent="0.2">
      <c r="A18" s="163" t="s">
        <v>34</v>
      </c>
      <c r="B18" s="164"/>
      <c r="C18" s="136" t="s">
        <v>54</v>
      </c>
      <c r="D18" s="137"/>
      <c r="E18" s="137"/>
      <c r="F18" s="137"/>
      <c r="G18" s="137"/>
      <c r="H18" s="138"/>
      <c r="I18" s="139"/>
      <c r="J18" s="140"/>
      <c r="K18" s="140"/>
      <c r="L18" s="140"/>
      <c r="M18" s="140"/>
      <c r="N18" s="23"/>
      <c r="O18" s="23"/>
      <c r="P18" s="78" t="s">
        <v>31</v>
      </c>
      <c r="Q18" s="78"/>
      <c r="R18" s="79"/>
      <c r="S18" s="80" t="str">
        <f>IF(I18="","",IF(AND(I18&gt;=18,I18&lt;=28),"適合","不適合"))</f>
        <v/>
      </c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2"/>
    </row>
    <row r="19" spans="1:48" ht="27.75" customHeight="1" outlineLevel="1" x14ac:dyDescent="0.2">
      <c r="A19" s="163" t="s">
        <v>35</v>
      </c>
      <c r="B19" s="164"/>
      <c r="C19" s="136" t="s">
        <v>55</v>
      </c>
      <c r="D19" s="137"/>
      <c r="E19" s="137"/>
      <c r="F19" s="137"/>
      <c r="G19" s="137"/>
      <c r="H19" s="138"/>
      <c r="I19" s="139"/>
      <c r="J19" s="140"/>
      <c r="K19" s="140"/>
      <c r="L19" s="140"/>
      <c r="M19" s="140"/>
      <c r="N19" s="23"/>
      <c r="O19" s="23"/>
      <c r="P19" s="78" t="s">
        <v>4</v>
      </c>
      <c r="Q19" s="78"/>
      <c r="R19" s="79"/>
      <c r="S19" s="80" t="str">
        <f>IF(I19="","",IF(AND(I19&gt;=30,I19&lt;=80),"適合","不適合"))</f>
        <v/>
      </c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</row>
    <row r="20" spans="1:48" ht="27.75" customHeight="1" outlineLevel="1" x14ac:dyDescent="0.2">
      <c r="A20" s="163" t="s">
        <v>36</v>
      </c>
      <c r="B20" s="164"/>
      <c r="C20" s="136" t="s">
        <v>56</v>
      </c>
      <c r="D20" s="137"/>
      <c r="E20" s="137"/>
      <c r="F20" s="137"/>
      <c r="G20" s="137"/>
      <c r="H20" s="138"/>
      <c r="I20" s="143"/>
      <c r="J20" s="144"/>
      <c r="K20" s="144"/>
      <c r="L20" s="144"/>
      <c r="M20" s="144"/>
      <c r="N20" s="167"/>
      <c r="O20" s="167"/>
      <c r="P20" s="78" t="s">
        <v>135</v>
      </c>
      <c r="Q20" s="78"/>
      <c r="R20" s="79"/>
      <c r="S20" s="80" t="str">
        <f>IF(I20="","",IF(I20&lt;=0.104,"適合","不適合"))</f>
        <v/>
      </c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2"/>
    </row>
    <row r="21" spans="1:48" ht="27.75" customHeight="1" outlineLevel="1" x14ac:dyDescent="0.2">
      <c r="A21" s="163" t="s">
        <v>37</v>
      </c>
      <c r="B21" s="164"/>
      <c r="C21" s="136" t="s">
        <v>57</v>
      </c>
      <c r="D21" s="137"/>
      <c r="E21" s="137"/>
      <c r="F21" s="137"/>
      <c r="G21" s="137"/>
      <c r="H21" s="138"/>
      <c r="I21" s="187"/>
      <c r="J21" s="188"/>
      <c r="K21" s="188"/>
      <c r="L21" s="188"/>
      <c r="M21" s="188"/>
      <c r="N21" s="167"/>
      <c r="O21" s="167"/>
      <c r="P21" s="78" t="s">
        <v>136</v>
      </c>
      <c r="Q21" s="78"/>
      <c r="R21" s="79"/>
      <c r="S21" s="80" t="str">
        <f>IF(I21="","",IF(I21&lt;=0.504,"適合","不適合"))</f>
        <v/>
      </c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2"/>
      <c r="AL21" s="34" t="s">
        <v>81</v>
      </c>
      <c r="AV21" s="39"/>
    </row>
    <row r="22" spans="1:48" ht="27.75" customHeight="1" outlineLevel="1" x14ac:dyDescent="0.2">
      <c r="A22" s="159" t="s">
        <v>21</v>
      </c>
      <c r="B22" s="160"/>
      <c r="C22" s="136" t="s">
        <v>42</v>
      </c>
      <c r="D22" s="137"/>
      <c r="E22" s="137"/>
      <c r="F22" s="137"/>
      <c r="G22" s="137"/>
      <c r="H22" s="138"/>
      <c r="I22" s="167"/>
      <c r="J22" s="167"/>
      <c r="K22" s="167"/>
      <c r="L22" s="167"/>
      <c r="M22" s="167"/>
      <c r="N22" s="2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27"/>
      <c r="AB22" s="27"/>
      <c r="AC22" s="27"/>
      <c r="AD22" s="27"/>
      <c r="AE22" s="27"/>
      <c r="AF22" s="27"/>
      <c r="AG22" s="27"/>
      <c r="AH22" s="27"/>
      <c r="AI22" s="28"/>
      <c r="AL22" s="35" t="s">
        <v>72</v>
      </c>
      <c r="AT22" s="36"/>
    </row>
    <row r="23" spans="1:48" ht="22.5" customHeight="1" outlineLevel="1" x14ac:dyDescent="0.15">
      <c r="A23" s="141" t="s">
        <v>22</v>
      </c>
      <c r="B23" s="142"/>
      <c r="C23" s="136" t="s">
        <v>43</v>
      </c>
      <c r="D23" s="137"/>
      <c r="E23" s="137"/>
      <c r="F23" s="137"/>
      <c r="G23" s="137"/>
      <c r="H23" s="138"/>
      <c r="I23" s="165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30"/>
      <c r="AC23" s="30"/>
      <c r="AD23" s="30"/>
      <c r="AE23" s="30"/>
      <c r="AF23" s="30"/>
      <c r="AG23" s="30"/>
      <c r="AH23" s="30"/>
      <c r="AI23" s="31"/>
    </row>
    <row r="24" spans="1:48" ht="22.5" customHeight="1" outlineLevel="1" x14ac:dyDescent="0.15">
      <c r="A24" s="141" t="s">
        <v>23</v>
      </c>
      <c r="B24" s="142"/>
      <c r="C24" s="136" t="s">
        <v>44</v>
      </c>
      <c r="D24" s="137"/>
      <c r="E24" s="137"/>
      <c r="F24" s="137"/>
      <c r="G24" s="137"/>
      <c r="H24" s="138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38"/>
      <c r="Y24" s="38"/>
      <c r="Z24" s="38"/>
      <c r="AA24" s="38"/>
      <c r="AB24" s="26"/>
      <c r="AC24" s="26"/>
      <c r="AD24" s="26"/>
      <c r="AE24" s="26"/>
      <c r="AF24" s="26"/>
      <c r="AG24" s="26"/>
      <c r="AH24" s="26"/>
      <c r="AI24" s="29"/>
      <c r="AL24" s="37" t="s">
        <v>82</v>
      </c>
      <c r="AM24" s="8"/>
      <c r="AN24" s="8"/>
      <c r="AO24" s="8" t="s">
        <v>27</v>
      </c>
      <c r="AP24" s="8"/>
      <c r="AQ24" s="8" t="s">
        <v>85</v>
      </c>
      <c r="AR24" s="8"/>
      <c r="AS24" s="8"/>
      <c r="AT24" s="8"/>
    </row>
    <row r="25" spans="1:48" ht="22.5" customHeight="1" outlineLevel="1" x14ac:dyDescent="0.15">
      <c r="A25" s="161" t="s">
        <v>24</v>
      </c>
      <c r="B25" s="162"/>
      <c r="C25" s="136" t="s">
        <v>45</v>
      </c>
      <c r="D25" s="137"/>
      <c r="E25" s="137"/>
      <c r="F25" s="137"/>
      <c r="G25" s="137"/>
      <c r="H25" s="138"/>
      <c r="I25" s="168"/>
      <c r="J25" s="169"/>
      <c r="K25" s="169"/>
      <c r="L25" s="169"/>
      <c r="M25" s="169"/>
      <c r="N25" s="169"/>
      <c r="O25" s="199" t="s">
        <v>89</v>
      </c>
      <c r="P25" s="199"/>
      <c r="Q25" s="199"/>
      <c r="R25" s="199"/>
      <c r="S25" s="199"/>
      <c r="T25" s="200"/>
      <c r="U25" s="168"/>
      <c r="V25" s="169"/>
      <c r="W25" s="169"/>
      <c r="X25" s="170"/>
      <c r="Y25" s="195" t="s">
        <v>90</v>
      </c>
      <c r="Z25" s="195"/>
      <c r="AA25" s="195"/>
      <c r="AB25" s="195"/>
      <c r="AC25" s="195"/>
      <c r="AD25" s="195"/>
      <c r="AE25" s="195"/>
      <c r="AF25" s="196"/>
      <c r="AG25" s="112"/>
      <c r="AH25" s="170"/>
      <c r="AI25" s="170"/>
      <c r="AL25" s="8" t="s">
        <v>39</v>
      </c>
      <c r="AO25" s="1" t="s">
        <v>83</v>
      </c>
      <c r="AQ25" s="8" t="s">
        <v>86</v>
      </c>
      <c r="AR25" s="8"/>
      <c r="AS25" s="8"/>
      <c r="AT25" s="8"/>
    </row>
    <row r="26" spans="1:48" ht="10.5" customHeight="1" outlineLevel="1" x14ac:dyDescent="0.15">
      <c r="A26" s="154" t="s">
        <v>33</v>
      </c>
      <c r="B26" s="155"/>
      <c r="C26" s="156" t="s">
        <v>46</v>
      </c>
      <c r="D26" s="157"/>
      <c r="E26" s="157"/>
      <c r="F26" s="157"/>
      <c r="G26" s="157"/>
      <c r="H26" s="158"/>
      <c r="I26" s="108" t="s">
        <v>70</v>
      </c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9"/>
      <c r="AL26" s="8" t="s">
        <v>40</v>
      </c>
      <c r="AQ26" s="8" t="s">
        <v>123</v>
      </c>
      <c r="AR26" s="8"/>
      <c r="AS26" s="8"/>
      <c r="AT26" s="8"/>
    </row>
    <row r="27" spans="1:48" ht="10.5" customHeight="1" outlineLevel="1" x14ac:dyDescent="0.15">
      <c r="A27" s="118"/>
      <c r="B27" s="93"/>
      <c r="C27" s="96"/>
      <c r="D27" s="97"/>
      <c r="E27" s="97"/>
      <c r="F27" s="97"/>
      <c r="G27" s="97"/>
      <c r="H27" s="9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9"/>
      <c r="AL27" s="8" t="s">
        <v>5</v>
      </c>
      <c r="AR27" s="8"/>
      <c r="AS27" s="8"/>
      <c r="AT27" s="8"/>
    </row>
    <row r="28" spans="1:48" ht="10.5" customHeight="1" outlineLevel="1" x14ac:dyDescent="0.15">
      <c r="A28" s="92" t="s">
        <v>34</v>
      </c>
      <c r="B28" s="93"/>
      <c r="C28" s="96" t="s">
        <v>58</v>
      </c>
      <c r="D28" s="97"/>
      <c r="E28" s="97"/>
      <c r="F28" s="97"/>
      <c r="G28" s="97"/>
      <c r="H28" s="98"/>
      <c r="I28" s="108" t="s">
        <v>119</v>
      </c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9"/>
      <c r="AL28" s="8" t="s">
        <v>84</v>
      </c>
    </row>
    <row r="29" spans="1:48" ht="10.5" customHeight="1" outlineLevel="1" x14ac:dyDescent="0.15">
      <c r="A29" s="118"/>
      <c r="B29" s="93"/>
      <c r="C29" s="96"/>
      <c r="D29" s="97"/>
      <c r="E29" s="97"/>
      <c r="F29" s="97"/>
      <c r="G29" s="97"/>
      <c r="H29" s="9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9"/>
      <c r="AL29" s="1" t="s">
        <v>15</v>
      </c>
      <c r="AQ29" s="25" t="s">
        <v>87</v>
      </c>
      <c r="AR29" s="25"/>
      <c r="AS29" s="24" t="s">
        <v>28</v>
      </c>
    </row>
    <row r="30" spans="1:48" ht="10.5" customHeight="1" outlineLevel="1" x14ac:dyDescent="0.15">
      <c r="A30" s="92" t="s">
        <v>35</v>
      </c>
      <c r="B30" s="93"/>
      <c r="C30" s="96" t="s">
        <v>59</v>
      </c>
      <c r="D30" s="97"/>
      <c r="E30" s="97"/>
      <c r="F30" s="97"/>
      <c r="G30" s="97"/>
      <c r="H30" s="98"/>
      <c r="I30" s="108" t="s">
        <v>41</v>
      </c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9"/>
      <c r="AQ30" s="25" t="s">
        <v>88</v>
      </c>
      <c r="AR30" s="25"/>
      <c r="AS30" s="24" t="s">
        <v>29</v>
      </c>
    </row>
    <row r="31" spans="1:48" ht="10.5" customHeight="1" outlineLevel="1" x14ac:dyDescent="0.15">
      <c r="A31" s="118"/>
      <c r="B31" s="93"/>
      <c r="C31" s="96"/>
      <c r="D31" s="97"/>
      <c r="E31" s="97"/>
      <c r="F31" s="97"/>
      <c r="G31" s="97"/>
      <c r="H31" s="9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9"/>
      <c r="AQ31" s="25" t="s">
        <v>47</v>
      </c>
      <c r="AR31" s="25"/>
      <c r="AS31" s="25" t="s">
        <v>47</v>
      </c>
    </row>
    <row r="32" spans="1:48" ht="10.5" customHeight="1" outlineLevel="1" x14ac:dyDescent="0.15">
      <c r="A32" s="92" t="s">
        <v>36</v>
      </c>
      <c r="B32" s="93"/>
      <c r="C32" s="96" t="s">
        <v>56</v>
      </c>
      <c r="D32" s="97"/>
      <c r="E32" s="97"/>
      <c r="F32" s="97"/>
      <c r="G32" s="97"/>
      <c r="H32" s="98"/>
      <c r="I32" s="108" t="s">
        <v>137</v>
      </c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9"/>
      <c r="AQ32" s="25"/>
      <c r="AR32" s="25"/>
    </row>
    <row r="33" spans="1:37" ht="10.5" customHeight="1" outlineLevel="1" x14ac:dyDescent="0.15">
      <c r="A33" s="118"/>
      <c r="B33" s="93"/>
      <c r="C33" s="96"/>
      <c r="D33" s="97"/>
      <c r="E33" s="97"/>
      <c r="F33" s="97"/>
      <c r="G33" s="97"/>
      <c r="H33" s="9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9"/>
    </row>
    <row r="34" spans="1:37" ht="10.5" customHeight="1" outlineLevel="1" x14ac:dyDescent="0.15">
      <c r="A34" s="92" t="s">
        <v>37</v>
      </c>
      <c r="B34" s="93"/>
      <c r="C34" s="96" t="s">
        <v>57</v>
      </c>
      <c r="D34" s="97"/>
      <c r="E34" s="97"/>
      <c r="F34" s="97"/>
      <c r="G34" s="97"/>
      <c r="H34" s="98"/>
      <c r="I34" s="102" t="s">
        <v>138</v>
      </c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4"/>
    </row>
    <row r="35" spans="1:37" ht="10.5" customHeight="1" outlineLevel="1" x14ac:dyDescent="0.15">
      <c r="A35" s="94"/>
      <c r="B35" s="95"/>
      <c r="C35" s="99"/>
      <c r="D35" s="100"/>
      <c r="E35" s="100"/>
      <c r="F35" s="100"/>
      <c r="G35" s="100"/>
      <c r="H35" s="101"/>
      <c r="I35" s="105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7"/>
    </row>
    <row r="36" spans="1:37" ht="10.5" customHeight="1" outlineLevel="1" x14ac:dyDescent="0.15">
      <c r="A36" s="71" t="s">
        <v>77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3"/>
    </row>
    <row r="37" spans="1:37" ht="15" customHeight="1" outlineLevel="1" x14ac:dyDescent="0.15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K37" s="1" t="s">
        <v>73</v>
      </c>
    </row>
    <row r="38" spans="1:37" ht="13.5" customHeight="1" outlineLevel="1" x14ac:dyDescent="0.1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K38" s="1" t="s">
        <v>74</v>
      </c>
    </row>
    <row r="39" spans="1:37" ht="17.100000000000001" customHeight="1" outlineLevel="1" x14ac:dyDescent="0.15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5"/>
      <c r="AK39" s="1" t="s">
        <v>75</v>
      </c>
    </row>
    <row r="40" spans="1:37" ht="17.100000000000001" customHeight="1" outlineLevel="1" x14ac:dyDescent="0.15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5"/>
      <c r="AK40" s="1" t="s">
        <v>76</v>
      </c>
    </row>
    <row r="41" spans="1:37" s="32" customFormat="1" ht="11.25" customHeight="1" outlineLevel="1" x14ac:dyDescent="0.15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5"/>
      <c r="AK41" s="1"/>
    </row>
    <row r="42" spans="1:37" s="32" customFormat="1" ht="17.100000000000001" customHeight="1" outlineLevel="1" x14ac:dyDescent="0.1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</row>
    <row r="43" spans="1:37" ht="20.100000000000001" customHeight="1" x14ac:dyDescent="0.15">
      <c r="A43" s="180" t="s">
        <v>120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</row>
    <row r="44" spans="1:37" ht="15" customHeight="1" x14ac:dyDescent="0.15">
      <c r="A44" s="182" t="s">
        <v>121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</row>
    <row r="45" spans="1:37" ht="15" customHeight="1" x14ac:dyDescent="0.1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</row>
    <row r="46" spans="1:37" ht="10.5" customHeight="1" x14ac:dyDescent="0.15">
      <c r="A46" s="16"/>
      <c r="AI46" s="16"/>
    </row>
    <row r="47" spans="1:37" ht="10.5" customHeight="1" x14ac:dyDescent="0.15">
      <c r="A47" s="16"/>
      <c r="AI47" s="16"/>
    </row>
    <row r="48" spans="1:37" ht="10.5" customHeight="1" x14ac:dyDescent="0.15">
      <c r="A48" s="16"/>
      <c r="AI48" s="16"/>
    </row>
    <row r="49" spans="1:35" ht="10.5" customHeight="1" x14ac:dyDescent="0.15">
      <c r="A49" s="16"/>
      <c r="AI49" s="16"/>
    </row>
    <row r="50" spans="1:35" ht="10.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</row>
  </sheetData>
  <sheetProtection sheet="1" objects="1" scenarios="1" formatCells="0" selectLockedCells="1"/>
  <dataConsolidate/>
  <mergeCells count="127">
    <mergeCell ref="A43:AI43"/>
    <mergeCell ref="A44:AI45"/>
    <mergeCell ref="A34:B35"/>
    <mergeCell ref="C34:H35"/>
    <mergeCell ref="I34:AI35"/>
    <mergeCell ref="A36:AI37"/>
    <mergeCell ref="A38:AI38"/>
    <mergeCell ref="A39:AI42"/>
    <mergeCell ref="A28:B29"/>
    <mergeCell ref="C28:H29"/>
    <mergeCell ref="I28:AI29"/>
    <mergeCell ref="A30:B31"/>
    <mergeCell ref="C30:H31"/>
    <mergeCell ref="I30:AI31"/>
    <mergeCell ref="A32:B33"/>
    <mergeCell ref="C32:H33"/>
    <mergeCell ref="I32:AI33"/>
    <mergeCell ref="A25:B25"/>
    <mergeCell ref="C25:H25"/>
    <mergeCell ref="I25:N25"/>
    <mergeCell ref="O25:T25"/>
    <mergeCell ref="U25:X25"/>
    <mergeCell ref="Y25:AF25"/>
    <mergeCell ref="AG25:AI25"/>
    <mergeCell ref="A26:B27"/>
    <mergeCell ref="C26:H27"/>
    <mergeCell ref="I26:AI27"/>
    <mergeCell ref="A22:B22"/>
    <mergeCell ref="C22:H22"/>
    <mergeCell ref="I22:M22"/>
    <mergeCell ref="A23:B23"/>
    <mergeCell ref="C23:H23"/>
    <mergeCell ref="I23:AA23"/>
    <mergeCell ref="A24:B24"/>
    <mergeCell ref="C24:H24"/>
    <mergeCell ref="I24:W24"/>
    <mergeCell ref="A20:B20"/>
    <mergeCell ref="C20:H20"/>
    <mergeCell ref="I20:M20"/>
    <mergeCell ref="N20:O20"/>
    <mergeCell ref="P20:R20"/>
    <mergeCell ref="S20:AI20"/>
    <mergeCell ref="A21:B21"/>
    <mergeCell ref="C21:H21"/>
    <mergeCell ref="I21:M21"/>
    <mergeCell ref="N21:O21"/>
    <mergeCell ref="P21:R21"/>
    <mergeCell ref="S21:AI21"/>
    <mergeCell ref="A18:B18"/>
    <mergeCell ref="C18:H18"/>
    <mergeCell ref="I18:M18"/>
    <mergeCell ref="P18:R18"/>
    <mergeCell ref="S18:AI18"/>
    <mergeCell ref="A19:B19"/>
    <mergeCell ref="C19:H19"/>
    <mergeCell ref="I19:M19"/>
    <mergeCell ref="P19:R19"/>
    <mergeCell ref="S19:AI19"/>
    <mergeCell ref="A14:F14"/>
    <mergeCell ref="J14:Q14"/>
    <mergeCell ref="R14:T14"/>
    <mergeCell ref="U14:V14"/>
    <mergeCell ref="W14:AD14"/>
    <mergeCell ref="AE14:AG14"/>
    <mergeCell ref="AH14:AI14"/>
    <mergeCell ref="S16:AI16"/>
    <mergeCell ref="A17:B17"/>
    <mergeCell ref="C17:H17"/>
    <mergeCell ref="I17:O17"/>
    <mergeCell ref="P17:R17"/>
    <mergeCell ref="S17:AI17"/>
    <mergeCell ref="A13:F13"/>
    <mergeCell ref="H13:K13"/>
    <mergeCell ref="L13:M13"/>
    <mergeCell ref="O13:Q13"/>
    <mergeCell ref="R13:S13"/>
    <mergeCell ref="U13:X13"/>
    <mergeCell ref="Y13:Z13"/>
    <mergeCell ref="AB13:AF13"/>
    <mergeCell ref="AG13:AH13"/>
    <mergeCell ref="AA11:AB11"/>
    <mergeCell ref="AC11:AD11"/>
    <mergeCell ref="AE11:AH11"/>
    <mergeCell ref="A12:F12"/>
    <mergeCell ref="I12:J12"/>
    <mergeCell ref="L12:N12"/>
    <mergeCell ref="O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11:F11"/>
    <mergeCell ref="G11:H11"/>
    <mergeCell ref="I11:K11"/>
    <mergeCell ref="L11:M11"/>
    <mergeCell ref="N11:O11"/>
    <mergeCell ref="Q11:R11"/>
    <mergeCell ref="S11:T11"/>
    <mergeCell ref="U11:X11"/>
    <mergeCell ref="Y11:Z11"/>
    <mergeCell ref="S7:X8"/>
    <mergeCell ref="Z7:AG8"/>
    <mergeCell ref="AH7:AI8"/>
    <mergeCell ref="A10:F10"/>
    <mergeCell ref="G10:K10"/>
    <mergeCell ref="M10:N10"/>
    <mergeCell ref="P10:Q10"/>
    <mergeCell ref="S10:W10"/>
    <mergeCell ref="X10:Y10"/>
    <mergeCell ref="AA10:AB10"/>
    <mergeCell ref="AD10:AF10"/>
    <mergeCell ref="AG10:AI10"/>
    <mergeCell ref="E2:G2"/>
    <mergeCell ref="I2:AB2"/>
    <mergeCell ref="U3:W3"/>
    <mergeCell ref="X3:AB3"/>
    <mergeCell ref="AD3:AE3"/>
    <mergeCell ref="AG3:AH3"/>
    <mergeCell ref="B4:E5"/>
    <mergeCell ref="F4:M5"/>
    <mergeCell ref="N4:Q5"/>
    <mergeCell ref="X4:AB4"/>
    <mergeCell ref="X5:AG5"/>
  </mergeCells>
  <phoneticPr fontId="1"/>
  <dataValidations count="11">
    <dataValidation type="list" allowBlank="1" showInputMessage="1" showErrorMessage="1" sqref="I24:W24">
      <formula1>$AQ$24:$AQ$26</formula1>
    </dataValidation>
    <dataValidation type="list" allowBlank="1" showInputMessage="1" showErrorMessage="1" sqref="AG25:AI25 U25:X25">
      <formula1>$AS$29:$AS$31</formula1>
    </dataValidation>
    <dataValidation type="list" allowBlank="1" showInputMessage="1" showErrorMessage="1" sqref="I25:N25">
      <formula1>$AQ$29:$AQ$31</formula1>
    </dataValidation>
    <dataValidation type="list" allowBlank="1" showInputMessage="1" showErrorMessage="1" sqref="I23">
      <formula1>$AL$24:$AL$29</formula1>
    </dataValidation>
    <dataValidation type="list" allowBlank="1" showInputMessage="1" showErrorMessage="1" sqref="I22:M22">
      <formula1>$AO$24:$AO$25</formula1>
    </dataValidation>
    <dataValidation type="list" allowBlank="1" showInputMessage="1" showErrorMessage="1" sqref="N20:N21">
      <formula1>$AL$21</formula1>
    </dataValidation>
    <dataValidation type="list" allowBlank="1" showInputMessage="1" showErrorMessage="1" sqref="X12:Y12 Y11:Z11 S11:T11 AB12:AC12 T12:U12 AC11:AD11 AF12:AG12">
      <formula1>$AL$22</formula1>
    </dataValidation>
    <dataValidation allowBlank="1" showErrorMessage="1" promptTitle="浮遊粉じん" prompt="小数点第3位を四捨五入し、小数点第2位で表示すること。" sqref="I20:I21"/>
    <dataValidation allowBlank="1" showErrorMessage="1" sqref="AW14 AT12"/>
    <dataValidation type="list" allowBlank="1" showInputMessage="1" showErrorMessage="1" sqref="A38:AI38">
      <formula1>$AK$37:$AK$38</formula1>
    </dataValidation>
    <dataValidation type="list" allowBlank="1" showInputMessage="1" showErrorMessage="1" sqref="AG10:AI10">
      <formula1>$AL$10:$AL$13</formula1>
    </dataValidation>
  </dataValidations>
  <pageMargins left="0.6692913385826772" right="0.15748031496062992" top="0.70866141732283472" bottom="0" header="0.43307086614173229" footer="0.35433070866141736"/>
  <pageSetup paperSize="9" orientation="portrait" cellComments="asDisplayed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view="pageBreakPreview" zoomScale="85" zoomScaleNormal="85" zoomScaleSheetLayoutView="85" workbookViewId="0">
      <selection activeCell="M10" sqref="M10:N10"/>
    </sheetView>
  </sheetViews>
  <sheetFormatPr defaultColWidth="9" defaultRowHeight="13.5" outlineLevelRow="1" outlineLevelCol="1" x14ac:dyDescent="0.15"/>
  <cols>
    <col min="1" max="6" width="2.5" style="1" customWidth="1"/>
    <col min="7" max="7" width="5" style="1" customWidth="1"/>
    <col min="8" max="8" width="2.625" style="1" customWidth="1"/>
    <col min="9" max="12" width="2.5" style="1" customWidth="1"/>
    <col min="13" max="13" width="2.625" style="1" customWidth="1"/>
    <col min="14" max="19" width="2.5" style="1" customWidth="1"/>
    <col min="20" max="20" width="3.125" style="1" customWidth="1"/>
    <col min="21" max="26" width="2.5" style="1" customWidth="1"/>
    <col min="27" max="27" width="3.25" style="1" customWidth="1"/>
    <col min="28" max="32" width="2.5" style="1" customWidth="1"/>
    <col min="33" max="33" width="3" style="1" customWidth="1"/>
    <col min="34" max="34" width="2.625" style="1" customWidth="1"/>
    <col min="35" max="35" width="4.875" style="1" customWidth="1"/>
    <col min="36" max="42" width="2.625" style="1" hidden="1" customWidth="1" outlineLevel="1"/>
    <col min="43" max="43" width="13.5" style="1" hidden="1" customWidth="1" outlineLevel="1"/>
    <col min="44" max="45" width="2.625" style="1" hidden="1" customWidth="1" outlineLevel="1"/>
    <col min="46" max="56" width="2.625" style="1" hidden="1" customWidth="1"/>
    <col min="57" max="57" width="3.625" style="1" hidden="1" customWidth="1"/>
    <col min="58" max="61" width="9" style="1" hidden="1" customWidth="1"/>
    <col min="62" max="16384" width="9" style="1"/>
  </cols>
  <sheetData>
    <row r="1" spans="1:60" ht="20.100000000000001" customHeight="1" x14ac:dyDescent="0.15">
      <c r="A1" s="59" t="s">
        <v>122</v>
      </c>
    </row>
    <row r="2" spans="1:60" ht="27" customHeight="1" outlineLevel="1" x14ac:dyDescent="0.15">
      <c r="B2" s="7"/>
      <c r="D2" s="7"/>
      <c r="E2" s="171"/>
      <c r="F2" s="171"/>
      <c r="G2" s="171"/>
      <c r="I2" s="171" t="s">
        <v>78</v>
      </c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21"/>
      <c r="AD2" s="21"/>
      <c r="AE2" s="21"/>
      <c r="AF2" s="21"/>
      <c r="AG2" s="21"/>
      <c r="AH2" s="21"/>
      <c r="AI2" s="17"/>
      <c r="AL2" s="7"/>
    </row>
    <row r="3" spans="1:60" ht="27" customHeight="1" outlineLevel="1" x14ac:dyDescent="0.15">
      <c r="U3" s="77" t="s">
        <v>91</v>
      </c>
      <c r="V3" s="77"/>
      <c r="W3" s="77"/>
      <c r="X3" s="203">
        <f>教室１!X3</f>
        <v>0</v>
      </c>
      <c r="Y3" s="203"/>
      <c r="Z3" s="203"/>
      <c r="AA3" s="203"/>
      <c r="AB3" s="203"/>
      <c r="AC3" s="17" t="s">
        <v>0</v>
      </c>
      <c r="AD3" s="203">
        <f>教室１!AD3</f>
        <v>0</v>
      </c>
      <c r="AE3" s="203"/>
      <c r="AF3" s="17" t="s">
        <v>1</v>
      </c>
      <c r="AG3" s="203">
        <f>教室１!AG3</f>
        <v>0</v>
      </c>
      <c r="AH3" s="203"/>
      <c r="AI3" s="17" t="s">
        <v>10</v>
      </c>
    </row>
    <row r="4" spans="1:60" ht="13.5" customHeight="1" outlineLevel="1" x14ac:dyDescent="0.15">
      <c r="B4" s="174" t="s">
        <v>6</v>
      </c>
      <c r="C4" s="174"/>
      <c r="D4" s="174"/>
      <c r="E4" s="174"/>
      <c r="F4" s="204">
        <f>教室１!F4</f>
        <v>0</v>
      </c>
      <c r="G4" s="204"/>
      <c r="H4" s="204"/>
      <c r="I4" s="204"/>
      <c r="J4" s="204"/>
      <c r="K4" s="204"/>
      <c r="L4" s="204"/>
      <c r="M4" s="204"/>
      <c r="N4" s="174" t="s">
        <v>7</v>
      </c>
      <c r="O4" s="174"/>
      <c r="P4" s="174"/>
      <c r="Q4" s="174"/>
      <c r="X4" s="184"/>
      <c r="Y4" s="184"/>
      <c r="Z4" s="184"/>
      <c r="AA4" s="184"/>
      <c r="AB4" s="184"/>
    </row>
    <row r="5" spans="1:60" ht="14.25" customHeight="1" outlineLevel="1" x14ac:dyDescent="0.15">
      <c r="B5" s="174"/>
      <c r="C5" s="174"/>
      <c r="D5" s="174"/>
      <c r="E5" s="174"/>
      <c r="F5" s="204"/>
      <c r="G5" s="204"/>
      <c r="H5" s="204"/>
      <c r="I5" s="204"/>
      <c r="J5" s="204"/>
      <c r="K5" s="204"/>
      <c r="L5" s="204"/>
      <c r="M5" s="204"/>
      <c r="N5" s="174"/>
      <c r="O5" s="174"/>
      <c r="P5" s="174"/>
      <c r="Q5" s="174"/>
      <c r="V5" s="2"/>
      <c r="W5" s="2"/>
      <c r="X5" s="97" t="s">
        <v>8</v>
      </c>
      <c r="Y5" s="97"/>
      <c r="Z5" s="97"/>
      <c r="AA5" s="97"/>
      <c r="AB5" s="97"/>
      <c r="AC5" s="97"/>
      <c r="AD5" s="97"/>
      <c r="AE5" s="97"/>
      <c r="AF5" s="97"/>
      <c r="AG5" s="97"/>
      <c r="AH5" s="2"/>
      <c r="AI5" s="2"/>
    </row>
    <row r="6" spans="1:60" outlineLevel="1" x14ac:dyDescent="0.15"/>
    <row r="7" spans="1:60" ht="13.5" customHeight="1" outlineLevel="1" x14ac:dyDescent="0.15">
      <c r="S7" s="110" t="s">
        <v>9</v>
      </c>
      <c r="T7" s="110"/>
      <c r="U7" s="110"/>
      <c r="V7" s="110"/>
      <c r="W7" s="110"/>
      <c r="X7" s="110"/>
      <c r="Z7" s="204">
        <f>教室１!Z7</f>
        <v>0</v>
      </c>
      <c r="AA7" s="204"/>
      <c r="AB7" s="204"/>
      <c r="AC7" s="204"/>
      <c r="AD7" s="204"/>
      <c r="AE7" s="204"/>
      <c r="AF7" s="204"/>
      <c r="AG7" s="204"/>
      <c r="AH7" s="145"/>
      <c r="AI7" s="145"/>
    </row>
    <row r="8" spans="1:60" ht="13.5" customHeight="1" outlineLevel="1" x14ac:dyDescent="0.15">
      <c r="S8" s="110"/>
      <c r="T8" s="110"/>
      <c r="U8" s="110"/>
      <c r="V8" s="110"/>
      <c r="W8" s="110"/>
      <c r="X8" s="110"/>
      <c r="Z8" s="205"/>
      <c r="AA8" s="205"/>
      <c r="AB8" s="205"/>
      <c r="AC8" s="205"/>
      <c r="AD8" s="205"/>
      <c r="AE8" s="205"/>
      <c r="AF8" s="205"/>
      <c r="AG8" s="205"/>
      <c r="AH8" s="145"/>
      <c r="AI8" s="145"/>
    </row>
    <row r="9" spans="1:60" ht="22.5" customHeight="1" outlineLevel="1" x14ac:dyDescent="0.15">
      <c r="U9" s="8"/>
      <c r="V9" s="8"/>
      <c r="W9" s="8"/>
      <c r="X9" s="8"/>
      <c r="Y9" s="18"/>
      <c r="Z9" s="9"/>
      <c r="AA9" s="9"/>
      <c r="AB9" s="9"/>
      <c r="AC9" s="9"/>
      <c r="AD9" s="9"/>
      <c r="AE9" s="9"/>
      <c r="AF9" s="9"/>
      <c r="AG9" s="9"/>
      <c r="AH9" s="8"/>
      <c r="AI9" s="8"/>
    </row>
    <row r="10" spans="1:60" ht="36" customHeight="1" outlineLevel="1" x14ac:dyDescent="0.15">
      <c r="A10" s="136" t="s">
        <v>50</v>
      </c>
      <c r="B10" s="137"/>
      <c r="C10" s="137"/>
      <c r="D10" s="137"/>
      <c r="E10" s="137"/>
      <c r="F10" s="138"/>
      <c r="G10" s="185">
        <f>X3</f>
        <v>0</v>
      </c>
      <c r="H10" s="186"/>
      <c r="I10" s="186"/>
      <c r="J10" s="186"/>
      <c r="K10" s="186"/>
      <c r="L10" s="19" t="s">
        <v>0</v>
      </c>
      <c r="M10" s="111"/>
      <c r="N10" s="111"/>
      <c r="O10" s="19" t="s">
        <v>1</v>
      </c>
      <c r="P10" s="111"/>
      <c r="Q10" s="111"/>
      <c r="R10" s="20" t="s">
        <v>52</v>
      </c>
      <c r="S10" s="172" t="s">
        <v>71</v>
      </c>
      <c r="T10" s="173"/>
      <c r="U10" s="173"/>
      <c r="V10" s="173"/>
      <c r="W10" s="173"/>
      <c r="X10" s="111"/>
      <c r="Y10" s="111"/>
      <c r="Z10" s="13" t="s">
        <v>2</v>
      </c>
      <c r="AA10" s="147"/>
      <c r="AB10" s="147"/>
      <c r="AC10" s="20" t="s">
        <v>3</v>
      </c>
      <c r="AD10" s="78" t="s">
        <v>51</v>
      </c>
      <c r="AE10" s="78"/>
      <c r="AF10" s="78"/>
      <c r="AG10" s="111"/>
      <c r="AH10" s="111"/>
      <c r="AI10" s="112"/>
      <c r="AL10" s="1" t="s">
        <v>131</v>
      </c>
    </row>
    <row r="11" spans="1:60" ht="36" customHeight="1" outlineLevel="1" x14ac:dyDescent="0.15">
      <c r="A11" s="178" t="s">
        <v>60</v>
      </c>
      <c r="B11" s="116"/>
      <c r="C11" s="116"/>
      <c r="D11" s="116"/>
      <c r="E11" s="116"/>
      <c r="F11" s="179"/>
      <c r="G11" s="177"/>
      <c r="H11" s="115"/>
      <c r="I11" s="116" t="s">
        <v>67</v>
      </c>
      <c r="J11" s="116"/>
      <c r="K11" s="148"/>
      <c r="L11" s="115"/>
      <c r="M11" s="115"/>
      <c r="N11" s="131" t="s">
        <v>68</v>
      </c>
      <c r="O11" s="132"/>
      <c r="P11" s="14" t="s">
        <v>64</v>
      </c>
      <c r="Q11" s="116" t="s">
        <v>63</v>
      </c>
      <c r="R11" s="148"/>
      <c r="S11" s="117"/>
      <c r="T11" s="117"/>
      <c r="U11" s="116" t="s">
        <v>79</v>
      </c>
      <c r="V11" s="116"/>
      <c r="W11" s="116"/>
      <c r="X11" s="116"/>
      <c r="Y11" s="117"/>
      <c r="Z11" s="117"/>
      <c r="AA11" s="116" t="s">
        <v>62</v>
      </c>
      <c r="AB11" s="116"/>
      <c r="AC11" s="117"/>
      <c r="AD11" s="117"/>
      <c r="AE11" s="116" t="s">
        <v>80</v>
      </c>
      <c r="AF11" s="116"/>
      <c r="AG11" s="116"/>
      <c r="AH11" s="116"/>
      <c r="AI11" s="15" t="s">
        <v>61</v>
      </c>
      <c r="AL11" s="1" t="s">
        <v>133</v>
      </c>
      <c r="BF11" s="1" t="str">
        <f>IF(NOT(S11=""),U11,BG11)</f>
        <v>選択して</v>
      </c>
      <c r="BG11" s="1" t="str">
        <f>IF(NOT(Y11=""),AA11,BH11)</f>
        <v>選択して</v>
      </c>
      <c r="BH11" s="1" t="str">
        <f>IF(NOT(AC11=""),AE11,"選択して")</f>
        <v>選択して</v>
      </c>
    </row>
    <row r="12" spans="1:60" ht="27.75" customHeight="1" outlineLevel="1" x14ac:dyDescent="0.15">
      <c r="A12" s="153" t="s">
        <v>69</v>
      </c>
      <c r="B12" s="124"/>
      <c r="C12" s="124"/>
      <c r="D12" s="124"/>
      <c r="E12" s="124"/>
      <c r="F12" s="125"/>
      <c r="G12" s="40"/>
      <c r="H12" s="22" t="s">
        <v>11</v>
      </c>
      <c r="I12" s="152"/>
      <c r="J12" s="111"/>
      <c r="K12" s="12" t="s">
        <v>12</v>
      </c>
      <c r="L12" s="150" t="s">
        <v>66</v>
      </c>
      <c r="M12" s="124"/>
      <c r="N12" s="151"/>
      <c r="O12" s="206"/>
      <c r="P12" s="207"/>
      <c r="Q12" s="207"/>
      <c r="R12" s="207"/>
      <c r="S12" s="208"/>
      <c r="T12" s="113"/>
      <c r="U12" s="114"/>
      <c r="V12" s="175" t="s">
        <v>25</v>
      </c>
      <c r="W12" s="176"/>
      <c r="X12" s="113"/>
      <c r="Y12" s="114"/>
      <c r="Z12" s="134" t="s">
        <v>30</v>
      </c>
      <c r="AA12" s="135"/>
      <c r="AB12" s="113"/>
      <c r="AC12" s="114"/>
      <c r="AD12" s="201" t="s">
        <v>26</v>
      </c>
      <c r="AE12" s="202"/>
      <c r="AF12" s="113"/>
      <c r="AG12" s="114"/>
      <c r="AH12" s="121" t="s">
        <v>15</v>
      </c>
      <c r="AI12" s="122"/>
      <c r="AL12" s="1" t="s">
        <v>132</v>
      </c>
    </row>
    <row r="13" spans="1:60" ht="27.75" customHeight="1" outlineLevel="1" x14ac:dyDescent="0.15">
      <c r="A13" s="153" t="s">
        <v>49</v>
      </c>
      <c r="B13" s="124"/>
      <c r="C13" s="124"/>
      <c r="D13" s="124"/>
      <c r="E13" s="124"/>
      <c r="F13" s="125"/>
      <c r="G13" s="11"/>
      <c r="H13" s="131" t="s">
        <v>16</v>
      </c>
      <c r="I13" s="131"/>
      <c r="J13" s="131"/>
      <c r="K13" s="131"/>
      <c r="L13" s="149"/>
      <c r="M13" s="149"/>
      <c r="N13" s="5" t="s">
        <v>17</v>
      </c>
      <c r="O13" s="133" t="s">
        <v>18</v>
      </c>
      <c r="P13" s="131"/>
      <c r="Q13" s="131"/>
      <c r="R13" s="149"/>
      <c r="S13" s="149"/>
      <c r="T13" s="3" t="s">
        <v>17</v>
      </c>
      <c r="U13" s="133" t="s">
        <v>19</v>
      </c>
      <c r="V13" s="131"/>
      <c r="W13" s="131"/>
      <c r="X13" s="131"/>
      <c r="Y13" s="149"/>
      <c r="Z13" s="149"/>
      <c r="AA13" s="5" t="s">
        <v>17</v>
      </c>
      <c r="AB13" s="133" t="s">
        <v>20</v>
      </c>
      <c r="AC13" s="131"/>
      <c r="AD13" s="131"/>
      <c r="AE13" s="131"/>
      <c r="AF13" s="131"/>
      <c r="AG13" s="123" t="str">
        <f>IF(Y13="","",SUM(L13+R13+Y13))</f>
        <v/>
      </c>
      <c r="AH13" s="123"/>
      <c r="AI13" s="3" t="s">
        <v>17</v>
      </c>
      <c r="AL13" s="1" t="s">
        <v>134</v>
      </c>
    </row>
    <row r="14" spans="1:60" ht="27.75" customHeight="1" outlineLevel="1" x14ac:dyDescent="0.15">
      <c r="A14" s="192" t="s">
        <v>65</v>
      </c>
      <c r="B14" s="193"/>
      <c r="C14" s="193"/>
      <c r="D14" s="193"/>
      <c r="E14" s="193"/>
      <c r="F14" s="194"/>
      <c r="G14" s="10"/>
      <c r="H14" s="10"/>
      <c r="I14" s="10"/>
      <c r="J14" s="124" t="s">
        <v>13</v>
      </c>
      <c r="K14" s="124"/>
      <c r="L14" s="124"/>
      <c r="M14" s="124"/>
      <c r="N14" s="124"/>
      <c r="O14" s="124"/>
      <c r="P14" s="124"/>
      <c r="Q14" s="124"/>
      <c r="R14" s="120"/>
      <c r="S14" s="120"/>
      <c r="T14" s="120"/>
      <c r="U14" s="124" t="s">
        <v>31</v>
      </c>
      <c r="V14" s="125"/>
      <c r="W14" s="197" t="s">
        <v>14</v>
      </c>
      <c r="X14" s="198"/>
      <c r="Y14" s="198"/>
      <c r="Z14" s="198"/>
      <c r="AA14" s="198"/>
      <c r="AB14" s="198"/>
      <c r="AC14" s="198"/>
      <c r="AD14" s="198"/>
      <c r="AE14" s="120"/>
      <c r="AF14" s="120"/>
      <c r="AG14" s="120"/>
      <c r="AH14" s="124" t="s">
        <v>32</v>
      </c>
      <c r="AI14" s="125"/>
    </row>
    <row r="15" spans="1:60" ht="7.5" customHeight="1" outlineLevel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6"/>
      <c r="O15" s="6"/>
      <c r="P15" s="6"/>
      <c r="Q15" s="5"/>
      <c r="R15" s="5"/>
      <c r="S15" s="5"/>
      <c r="T15" s="5"/>
      <c r="U15" s="5"/>
      <c r="V15" s="5"/>
      <c r="W15" s="6"/>
      <c r="X15" s="6"/>
      <c r="Y15" s="6"/>
      <c r="Z15" s="6"/>
      <c r="AA15" s="5"/>
      <c r="AB15" s="5"/>
      <c r="AC15" s="4"/>
      <c r="AD15" s="4"/>
      <c r="AE15" s="4"/>
      <c r="AF15" s="4"/>
      <c r="AG15" s="4"/>
      <c r="AH15" s="4"/>
      <c r="AI15" s="4"/>
    </row>
    <row r="16" spans="1:60" ht="20.25" customHeight="1" outlineLevel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6"/>
      <c r="O16" s="6"/>
      <c r="P16" s="6"/>
      <c r="Q16" s="5"/>
      <c r="R16" s="5"/>
      <c r="S16" s="129" t="s">
        <v>48</v>
      </c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Q16" s="33"/>
    </row>
    <row r="17" spans="1:48" ht="27.75" customHeight="1" outlineLevel="1" x14ac:dyDescent="0.2">
      <c r="A17" s="163" t="s">
        <v>33</v>
      </c>
      <c r="B17" s="164"/>
      <c r="C17" s="136" t="s">
        <v>53</v>
      </c>
      <c r="D17" s="137"/>
      <c r="E17" s="137"/>
      <c r="F17" s="137"/>
      <c r="G17" s="137"/>
      <c r="H17" s="138"/>
      <c r="I17" s="189"/>
      <c r="J17" s="190"/>
      <c r="K17" s="190"/>
      <c r="L17" s="190"/>
      <c r="M17" s="190"/>
      <c r="N17" s="191"/>
      <c r="O17" s="191"/>
      <c r="P17" s="78" t="s">
        <v>92</v>
      </c>
      <c r="Q17" s="78"/>
      <c r="R17" s="79"/>
      <c r="S17" s="80" t="str">
        <f>IF(I17="","",IF(I17&lt;=1500,"適合","不適合"))</f>
        <v/>
      </c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2"/>
    </row>
    <row r="18" spans="1:48" ht="27.75" customHeight="1" outlineLevel="1" x14ac:dyDescent="0.2">
      <c r="A18" s="163" t="s">
        <v>34</v>
      </c>
      <c r="B18" s="164"/>
      <c r="C18" s="136" t="s">
        <v>54</v>
      </c>
      <c r="D18" s="137"/>
      <c r="E18" s="137"/>
      <c r="F18" s="137"/>
      <c r="G18" s="137"/>
      <c r="H18" s="138"/>
      <c r="I18" s="139"/>
      <c r="J18" s="140"/>
      <c r="K18" s="140"/>
      <c r="L18" s="140"/>
      <c r="M18" s="140"/>
      <c r="N18" s="23"/>
      <c r="O18" s="23"/>
      <c r="P18" s="78" t="s">
        <v>31</v>
      </c>
      <c r="Q18" s="78"/>
      <c r="R18" s="79"/>
      <c r="S18" s="80" t="str">
        <f>IF(I18="","",IF(AND(I18&gt;=18,I18&lt;=28),"適合","不適合"))</f>
        <v/>
      </c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2"/>
    </row>
    <row r="19" spans="1:48" ht="27.75" customHeight="1" outlineLevel="1" x14ac:dyDescent="0.2">
      <c r="A19" s="163" t="s">
        <v>35</v>
      </c>
      <c r="B19" s="164"/>
      <c r="C19" s="136" t="s">
        <v>55</v>
      </c>
      <c r="D19" s="137"/>
      <c r="E19" s="137"/>
      <c r="F19" s="137"/>
      <c r="G19" s="137"/>
      <c r="H19" s="138"/>
      <c r="I19" s="139"/>
      <c r="J19" s="140"/>
      <c r="K19" s="140"/>
      <c r="L19" s="140"/>
      <c r="M19" s="140"/>
      <c r="N19" s="23"/>
      <c r="O19" s="23"/>
      <c r="P19" s="78" t="s">
        <v>4</v>
      </c>
      <c r="Q19" s="78"/>
      <c r="R19" s="79"/>
      <c r="S19" s="80" t="str">
        <f>IF(I19="","",IF(AND(I19&gt;=30,I19&lt;=80),"適合","不適合"))</f>
        <v/>
      </c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</row>
    <row r="20" spans="1:48" ht="27.75" customHeight="1" outlineLevel="1" x14ac:dyDescent="0.2">
      <c r="A20" s="163" t="s">
        <v>36</v>
      </c>
      <c r="B20" s="164"/>
      <c r="C20" s="136" t="s">
        <v>56</v>
      </c>
      <c r="D20" s="137"/>
      <c r="E20" s="137"/>
      <c r="F20" s="137"/>
      <c r="G20" s="137"/>
      <c r="H20" s="138"/>
      <c r="I20" s="143"/>
      <c r="J20" s="144"/>
      <c r="K20" s="144"/>
      <c r="L20" s="144"/>
      <c r="M20" s="144"/>
      <c r="N20" s="167"/>
      <c r="O20" s="167"/>
      <c r="P20" s="78" t="s">
        <v>135</v>
      </c>
      <c r="Q20" s="78"/>
      <c r="R20" s="79"/>
      <c r="S20" s="80" t="str">
        <f>IF(I20="","",IF(I20&lt;=0.104,"適合","不適合"))</f>
        <v/>
      </c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2"/>
    </row>
    <row r="21" spans="1:48" ht="27.75" customHeight="1" outlineLevel="1" x14ac:dyDescent="0.2">
      <c r="A21" s="163" t="s">
        <v>37</v>
      </c>
      <c r="B21" s="164"/>
      <c r="C21" s="136" t="s">
        <v>57</v>
      </c>
      <c r="D21" s="137"/>
      <c r="E21" s="137"/>
      <c r="F21" s="137"/>
      <c r="G21" s="137"/>
      <c r="H21" s="138"/>
      <c r="I21" s="187"/>
      <c r="J21" s="188"/>
      <c r="K21" s="188"/>
      <c r="L21" s="188"/>
      <c r="M21" s="188"/>
      <c r="N21" s="167"/>
      <c r="O21" s="167"/>
      <c r="P21" s="78" t="s">
        <v>136</v>
      </c>
      <c r="Q21" s="78"/>
      <c r="R21" s="79"/>
      <c r="S21" s="80" t="str">
        <f>IF(I21="","",IF(I21&lt;=0.504,"適合","不適合"))</f>
        <v/>
      </c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2"/>
      <c r="AL21" s="34" t="s">
        <v>81</v>
      </c>
      <c r="AV21" s="39"/>
    </row>
    <row r="22" spans="1:48" ht="27.75" customHeight="1" outlineLevel="1" x14ac:dyDescent="0.2">
      <c r="A22" s="159" t="s">
        <v>21</v>
      </c>
      <c r="B22" s="160"/>
      <c r="C22" s="136" t="s">
        <v>42</v>
      </c>
      <c r="D22" s="137"/>
      <c r="E22" s="137"/>
      <c r="F22" s="137"/>
      <c r="G22" s="137"/>
      <c r="H22" s="138"/>
      <c r="I22" s="167"/>
      <c r="J22" s="167"/>
      <c r="K22" s="167"/>
      <c r="L22" s="167"/>
      <c r="M22" s="167"/>
      <c r="N22" s="2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27"/>
      <c r="AB22" s="27"/>
      <c r="AC22" s="27"/>
      <c r="AD22" s="27"/>
      <c r="AE22" s="27"/>
      <c r="AF22" s="27"/>
      <c r="AG22" s="27"/>
      <c r="AH22" s="27"/>
      <c r="AI22" s="28"/>
      <c r="AL22" s="35" t="s">
        <v>72</v>
      </c>
      <c r="AT22" s="36"/>
    </row>
    <row r="23" spans="1:48" ht="22.5" customHeight="1" outlineLevel="1" x14ac:dyDescent="0.15">
      <c r="A23" s="141" t="s">
        <v>22</v>
      </c>
      <c r="B23" s="142"/>
      <c r="C23" s="136" t="s">
        <v>43</v>
      </c>
      <c r="D23" s="137"/>
      <c r="E23" s="137"/>
      <c r="F23" s="137"/>
      <c r="G23" s="137"/>
      <c r="H23" s="138"/>
      <c r="I23" s="165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30"/>
      <c r="AC23" s="30"/>
      <c r="AD23" s="30"/>
      <c r="AE23" s="30"/>
      <c r="AF23" s="30"/>
      <c r="AG23" s="30"/>
      <c r="AH23" s="30"/>
      <c r="AI23" s="31"/>
    </row>
    <row r="24" spans="1:48" ht="22.5" customHeight="1" outlineLevel="1" x14ac:dyDescent="0.15">
      <c r="A24" s="141" t="s">
        <v>23</v>
      </c>
      <c r="B24" s="142"/>
      <c r="C24" s="136" t="s">
        <v>44</v>
      </c>
      <c r="D24" s="137"/>
      <c r="E24" s="137"/>
      <c r="F24" s="137"/>
      <c r="G24" s="137"/>
      <c r="H24" s="138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38"/>
      <c r="Y24" s="38"/>
      <c r="Z24" s="38"/>
      <c r="AA24" s="38"/>
      <c r="AB24" s="26"/>
      <c r="AC24" s="26"/>
      <c r="AD24" s="26"/>
      <c r="AE24" s="26"/>
      <c r="AF24" s="26"/>
      <c r="AG24" s="26"/>
      <c r="AH24" s="26"/>
      <c r="AI24" s="29"/>
      <c r="AL24" s="37" t="s">
        <v>82</v>
      </c>
      <c r="AM24" s="8"/>
      <c r="AN24" s="8"/>
      <c r="AO24" s="8" t="s">
        <v>27</v>
      </c>
      <c r="AP24" s="8"/>
      <c r="AQ24" s="8" t="s">
        <v>85</v>
      </c>
      <c r="AR24" s="8"/>
      <c r="AS24" s="8"/>
      <c r="AT24" s="8"/>
    </row>
    <row r="25" spans="1:48" ht="22.5" customHeight="1" outlineLevel="1" x14ac:dyDescent="0.15">
      <c r="A25" s="161" t="s">
        <v>24</v>
      </c>
      <c r="B25" s="162"/>
      <c r="C25" s="136" t="s">
        <v>45</v>
      </c>
      <c r="D25" s="137"/>
      <c r="E25" s="137"/>
      <c r="F25" s="137"/>
      <c r="G25" s="137"/>
      <c r="H25" s="138"/>
      <c r="I25" s="168"/>
      <c r="J25" s="169"/>
      <c r="K25" s="169"/>
      <c r="L25" s="169"/>
      <c r="M25" s="169"/>
      <c r="N25" s="169"/>
      <c r="O25" s="199" t="s">
        <v>89</v>
      </c>
      <c r="P25" s="199"/>
      <c r="Q25" s="199"/>
      <c r="R25" s="199"/>
      <c r="S25" s="199"/>
      <c r="T25" s="200"/>
      <c r="U25" s="168"/>
      <c r="V25" s="169"/>
      <c r="W25" s="169"/>
      <c r="X25" s="170"/>
      <c r="Y25" s="195" t="s">
        <v>90</v>
      </c>
      <c r="Z25" s="195"/>
      <c r="AA25" s="195"/>
      <c r="AB25" s="195"/>
      <c r="AC25" s="195"/>
      <c r="AD25" s="195"/>
      <c r="AE25" s="195"/>
      <c r="AF25" s="196"/>
      <c r="AG25" s="112"/>
      <c r="AH25" s="170"/>
      <c r="AI25" s="170"/>
      <c r="AL25" s="8" t="s">
        <v>39</v>
      </c>
      <c r="AO25" s="1" t="s">
        <v>83</v>
      </c>
      <c r="AQ25" s="8" t="s">
        <v>86</v>
      </c>
      <c r="AR25" s="8"/>
      <c r="AS25" s="8"/>
      <c r="AT25" s="8"/>
    </row>
    <row r="26" spans="1:48" ht="10.5" customHeight="1" outlineLevel="1" x14ac:dyDescent="0.15">
      <c r="A26" s="154" t="s">
        <v>33</v>
      </c>
      <c r="B26" s="155"/>
      <c r="C26" s="156" t="s">
        <v>46</v>
      </c>
      <c r="D26" s="157"/>
      <c r="E26" s="157"/>
      <c r="F26" s="157"/>
      <c r="G26" s="157"/>
      <c r="H26" s="158"/>
      <c r="I26" s="108" t="s">
        <v>70</v>
      </c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9"/>
      <c r="AL26" s="8" t="s">
        <v>40</v>
      </c>
      <c r="AQ26" s="8" t="s">
        <v>123</v>
      </c>
      <c r="AR26" s="8"/>
      <c r="AS26" s="8"/>
      <c r="AT26" s="8"/>
    </row>
    <row r="27" spans="1:48" ht="10.5" customHeight="1" outlineLevel="1" x14ac:dyDescent="0.15">
      <c r="A27" s="118"/>
      <c r="B27" s="93"/>
      <c r="C27" s="96"/>
      <c r="D27" s="97"/>
      <c r="E27" s="97"/>
      <c r="F27" s="97"/>
      <c r="G27" s="97"/>
      <c r="H27" s="9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9"/>
      <c r="AL27" s="8" t="s">
        <v>5</v>
      </c>
      <c r="AR27" s="8"/>
      <c r="AS27" s="8"/>
      <c r="AT27" s="8"/>
    </row>
    <row r="28" spans="1:48" ht="10.5" customHeight="1" outlineLevel="1" x14ac:dyDescent="0.15">
      <c r="A28" s="92" t="s">
        <v>34</v>
      </c>
      <c r="B28" s="93"/>
      <c r="C28" s="96" t="s">
        <v>58</v>
      </c>
      <c r="D28" s="97"/>
      <c r="E28" s="97"/>
      <c r="F28" s="97"/>
      <c r="G28" s="97"/>
      <c r="H28" s="98"/>
      <c r="I28" s="108" t="s">
        <v>119</v>
      </c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9"/>
      <c r="AL28" s="8" t="s">
        <v>84</v>
      </c>
    </row>
    <row r="29" spans="1:48" ht="10.5" customHeight="1" outlineLevel="1" x14ac:dyDescent="0.15">
      <c r="A29" s="118"/>
      <c r="B29" s="93"/>
      <c r="C29" s="96"/>
      <c r="D29" s="97"/>
      <c r="E29" s="97"/>
      <c r="F29" s="97"/>
      <c r="G29" s="97"/>
      <c r="H29" s="9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9"/>
      <c r="AL29" s="1" t="s">
        <v>15</v>
      </c>
      <c r="AQ29" s="25" t="s">
        <v>87</v>
      </c>
      <c r="AR29" s="25"/>
      <c r="AS29" s="24" t="s">
        <v>28</v>
      </c>
    </row>
    <row r="30" spans="1:48" ht="10.5" customHeight="1" outlineLevel="1" x14ac:dyDescent="0.15">
      <c r="A30" s="92" t="s">
        <v>35</v>
      </c>
      <c r="B30" s="93"/>
      <c r="C30" s="96" t="s">
        <v>59</v>
      </c>
      <c r="D30" s="97"/>
      <c r="E30" s="97"/>
      <c r="F30" s="97"/>
      <c r="G30" s="97"/>
      <c r="H30" s="98"/>
      <c r="I30" s="108" t="s">
        <v>41</v>
      </c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9"/>
      <c r="AQ30" s="25" t="s">
        <v>88</v>
      </c>
      <c r="AR30" s="25"/>
      <c r="AS30" s="24" t="s">
        <v>29</v>
      </c>
    </row>
    <row r="31" spans="1:48" ht="10.5" customHeight="1" outlineLevel="1" x14ac:dyDescent="0.15">
      <c r="A31" s="118"/>
      <c r="B31" s="93"/>
      <c r="C31" s="96"/>
      <c r="D31" s="97"/>
      <c r="E31" s="97"/>
      <c r="F31" s="97"/>
      <c r="G31" s="97"/>
      <c r="H31" s="9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9"/>
      <c r="AQ31" s="25" t="s">
        <v>47</v>
      </c>
      <c r="AR31" s="25"/>
      <c r="AS31" s="25" t="s">
        <v>47</v>
      </c>
    </row>
    <row r="32" spans="1:48" ht="10.5" customHeight="1" outlineLevel="1" x14ac:dyDescent="0.15">
      <c r="A32" s="92" t="s">
        <v>36</v>
      </c>
      <c r="B32" s="93"/>
      <c r="C32" s="96" t="s">
        <v>56</v>
      </c>
      <c r="D32" s="97"/>
      <c r="E32" s="97"/>
      <c r="F32" s="97"/>
      <c r="G32" s="97"/>
      <c r="H32" s="98"/>
      <c r="I32" s="108" t="s">
        <v>137</v>
      </c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9"/>
      <c r="AQ32" s="25"/>
      <c r="AR32" s="25"/>
    </row>
    <row r="33" spans="1:37" ht="10.5" customHeight="1" outlineLevel="1" x14ac:dyDescent="0.15">
      <c r="A33" s="118"/>
      <c r="B33" s="93"/>
      <c r="C33" s="96"/>
      <c r="D33" s="97"/>
      <c r="E33" s="97"/>
      <c r="F33" s="97"/>
      <c r="G33" s="97"/>
      <c r="H33" s="9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9"/>
    </row>
    <row r="34" spans="1:37" ht="10.5" customHeight="1" outlineLevel="1" x14ac:dyDescent="0.15">
      <c r="A34" s="92" t="s">
        <v>37</v>
      </c>
      <c r="B34" s="93"/>
      <c r="C34" s="96" t="s">
        <v>57</v>
      </c>
      <c r="D34" s="97"/>
      <c r="E34" s="97"/>
      <c r="F34" s="97"/>
      <c r="G34" s="97"/>
      <c r="H34" s="98"/>
      <c r="I34" s="102" t="s">
        <v>138</v>
      </c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4"/>
    </row>
    <row r="35" spans="1:37" ht="10.5" customHeight="1" outlineLevel="1" x14ac:dyDescent="0.15">
      <c r="A35" s="94"/>
      <c r="B35" s="95"/>
      <c r="C35" s="99"/>
      <c r="D35" s="100"/>
      <c r="E35" s="100"/>
      <c r="F35" s="100"/>
      <c r="G35" s="100"/>
      <c r="H35" s="101"/>
      <c r="I35" s="105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7"/>
    </row>
    <row r="36" spans="1:37" ht="10.5" customHeight="1" outlineLevel="1" x14ac:dyDescent="0.15">
      <c r="A36" s="71" t="s">
        <v>77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3"/>
    </row>
    <row r="37" spans="1:37" ht="15" customHeight="1" outlineLevel="1" x14ac:dyDescent="0.15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K37" s="1" t="s">
        <v>73</v>
      </c>
    </row>
    <row r="38" spans="1:37" ht="13.5" customHeight="1" outlineLevel="1" x14ac:dyDescent="0.1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K38" s="1" t="s">
        <v>74</v>
      </c>
    </row>
    <row r="39" spans="1:37" ht="17.100000000000001" customHeight="1" outlineLevel="1" x14ac:dyDescent="0.15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5"/>
      <c r="AK39" s="1" t="s">
        <v>75</v>
      </c>
    </row>
    <row r="40" spans="1:37" ht="17.100000000000001" customHeight="1" outlineLevel="1" x14ac:dyDescent="0.15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5"/>
      <c r="AK40" s="1" t="s">
        <v>76</v>
      </c>
    </row>
    <row r="41" spans="1:37" s="32" customFormat="1" ht="11.25" customHeight="1" outlineLevel="1" x14ac:dyDescent="0.15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5"/>
      <c r="AK41" s="1"/>
    </row>
    <row r="42" spans="1:37" s="32" customFormat="1" ht="17.100000000000001" customHeight="1" outlineLevel="1" x14ac:dyDescent="0.1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</row>
    <row r="43" spans="1:37" ht="20.100000000000001" customHeight="1" x14ac:dyDescent="0.15">
      <c r="A43" s="180" t="s">
        <v>120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</row>
    <row r="44" spans="1:37" ht="15" customHeight="1" x14ac:dyDescent="0.15">
      <c r="A44" s="182" t="s">
        <v>121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</row>
    <row r="45" spans="1:37" ht="15" customHeight="1" x14ac:dyDescent="0.1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</row>
    <row r="46" spans="1:37" ht="10.5" customHeight="1" x14ac:dyDescent="0.15">
      <c r="A46" s="16"/>
      <c r="AI46" s="16"/>
    </row>
    <row r="47" spans="1:37" ht="10.5" customHeight="1" x14ac:dyDescent="0.15">
      <c r="A47" s="16"/>
      <c r="AI47" s="16"/>
    </row>
    <row r="48" spans="1:37" ht="10.5" customHeight="1" x14ac:dyDescent="0.15">
      <c r="A48" s="16"/>
      <c r="AI48" s="16"/>
    </row>
    <row r="49" spans="1:35" ht="10.5" customHeight="1" x14ac:dyDescent="0.15">
      <c r="A49" s="16"/>
      <c r="AI49" s="16"/>
    </row>
    <row r="50" spans="1:35" ht="10.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</row>
  </sheetData>
  <sheetProtection sheet="1" objects="1" scenarios="1" formatCells="0" selectLockedCells="1"/>
  <dataConsolidate/>
  <mergeCells count="127">
    <mergeCell ref="A43:AI43"/>
    <mergeCell ref="A44:AI45"/>
    <mergeCell ref="A34:B35"/>
    <mergeCell ref="C34:H35"/>
    <mergeCell ref="I34:AI35"/>
    <mergeCell ref="A36:AI37"/>
    <mergeCell ref="A38:AI38"/>
    <mergeCell ref="A39:AI42"/>
    <mergeCell ref="A28:B29"/>
    <mergeCell ref="C28:H29"/>
    <mergeCell ref="I28:AI29"/>
    <mergeCell ref="A30:B31"/>
    <mergeCell ref="C30:H31"/>
    <mergeCell ref="I30:AI31"/>
    <mergeCell ref="A32:B33"/>
    <mergeCell ref="C32:H33"/>
    <mergeCell ref="I32:AI33"/>
    <mergeCell ref="A25:B25"/>
    <mergeCell ref="C25:H25"/>
    <mergeCell ref="I25:N25"/>
    <mergeCell ref="O25:T25"/>
    <mergeCell ref="U25:X25"/>
    <mergeCell ref="Y25:AF25"/>
    <mergeCell ref="AG25:AI25"/>
    <mergeCell ref="A26:B27"/>
    <mergeCell ref="C26:H27"/>
    <mergeCell ref="I26:AI27"/>
    <mergeCell ref="A22:B22"/>
    <mergeCell ref="C22:H22"/>
    <mergeCell ref="I22:M22"/>
    <mergeCell ref="A23:B23"/>
    <mergeCell ref="C23:H23"/>
    <mergeCell ref="I23:AA23"/>
    <mergeCell ref="A24:B24"/>
    <mergeCell ref="C24:H24"/>
    <mergeCell ref="I24:W24"/>
    <mergeCell ref="A20:B20"/>
    <mergeCell ref="C20:H20"/>
    <mergeCell ref="I20:M20"/>
    <mergeCell ref="N20:O20"/>
    <mergeCell ref="P20:R20"/>
    <mergeCell ref="S20:AI20"/>
    <mergeCell ref="A21:B21"/>
    <mergeCell ref="C21:H21"/>
    <mergeCell ref="I21:M21"/>
    <mergeCell ref="N21:O21"/>
    <mergeCell ref="P21:R21"/>
    <mergeCell ref="S21:AI21"/>
    <mergeCell ref="A18:B18"/>
    <mergeCell ref="C18:H18"/>
    <mergeCell ref="I18:M18"/>
    <mergeCell ref="P18:R18"/>
    <mergeCell ref="S18:AI18"/>
    <mergeCell ref="A19:B19"/>
    <mergeCell ref="C19:H19"/>
    <mergeCell ref="I19:M19"/>
    <mergeCell ref="P19:R19"/>
    <mergeCell ref="S19:AI19"/>
    <mergeCell ref="A14:F14"/>
    <mergeCell ref="J14:Q14"/>
    <mergeCell ref="R14:T14"/>
    <mergeCell ref="U14:V14"/>
    <mergeCell ref="W14:AD14"/>
    <mergeCell ref="AE14:AG14"/>
    <mergeCell ref="AH14:AI14"/>
    <mergeCell ref="S16:AI16"/>
    <mergeCell ref="A17:B17"/>
    <mergeCell ref="C17:H17"/>
    <mergeCell ref="I17:O17"/>
    <mergeCell ref="P17:R17"/>
    <mergeCell ref="S17:AI17"/>
    <mergeCell ref="A13:F13"/>
    <mergeCell ref="H13:K13"/>
    <mergeCell ref="L13:M13"/>
    <mergeCell ref="O13:Q13"/>
    <mergeCell ref="R13:S13"/>
    <mergeCell ref="U13:X13"/>
    <mergeCell ref="Y13:Z13"/>
    <mergeCell ref="AB13:AF13"/>
    <mergeCell ref="AG13:AH13"/>
    <mergeCell ref="AA11:AB11"/>
    <mergeCell ref="AC11:AD11"/>
    <mergeCell ref="AE11:AH11"/>
    <mergeCell ref="A12:F12"/>
    <mergeCell ref="I12:J12"/>
    <mergeCell ref="L12:N12"/>
    <mergeCell ref="O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11:F11"/>
    <mergeCell ref="G11:H11"/>
    <mergeCell ref="I11:K11"/>
    <mergeCell ref="L11:M11"/>
    <mergeCell ref="N11:O11"/>
    <mergeCell ref="Q11:R11"/>
    <mergeCell ref="S11:T11"/>
    <mergeCell ref="U11:X11"/>
    <mergeCell ref="Y11:Z11"/>
    <mergeCell ref="S7:X8"/>
    <mergeCell ref="Z7:AG8"/>
    <mergeCell ref="AH7:AI8"/>
    <mergeCell ref="A10:F10"/>
    <mergeCell ref="G10:K10"/>
    <mergeCell ref="M10:N10"/>
    <mergeCell ref="P10:Q10"/>
    <mergeCell ref="S10:W10"/>
    <mergeCell ref="X10:Y10"/>
    <mergeCell ref="AA10:AB10"/>
    <mergeCell ref="AD10:AF10"/>
    <mergeCell ref="AG10:AI10"/>
    <mergeCell ref="E2:G2"/>
    <mergeCell ref="I2:AB2"/>
    <mergeCell ref="U3:W3"/>
    <mergeCell ref="X3:AB3"/>
    <mergeCell ref="AD3:AE3"/>
    <mergeCell ref="AG3:AH3"/>
    <mergeCell ref="B4:E5"/>
    <mergeCell ref="F4:M5"/>
    <mergeCell ref="N4:Q5"/>
    <mergeCell ref="X4:AB4"/>
    <mergeCell ref="X5:AG5"/>
  </mergeCells>
  <phoneticPr fontId="1"/>
  <dataValidations count="11">
    <dataValidation type="list" allowBlank="1" showInputMessage="1" showErrorMessage="1" sqref="A38:AI38">
      <formula1>$AK$37:$AK$38</formula1>
    </dataValidation>
    <dataValidation allowBlank="1" showErrorMessage="1" sqref="AW14 AT12"/>
    <dataValidation allowBlank="1" showErrorMessage="1" promptTitle="浮遊粉じん" prompt="小数点第3位を四捨五入し、小数点第2位で表示すること。" sqref="I20:I21"/>
    <dataValidation type="list" allowBlank="1" showInputMessage="1" showErrorMessage="1" sqref="X12:Y12 Y11:Z11 S11:T11 AB12:AC12 T12:U12 AC11:AD11 AF12:AG12">
      <formula1>$AL$22</formula1>
    </dataValidation>
    <dataValidation type="list" allowBlank="1" showInputMessage="1" showErrorMessage="1" sqref="N20:N21">
      <formula1>$AL$21</formula1>
    </dataValidation>
    <dataValidation type="list" allowBlank="1" showInputMessage="1" showErrorMessage="1" sqref="I22:M22">
      <formula1>$AO$24:$AO$25</formula1>
    </dataValidation>
    <dataValidation type="list" allowBlank="1" showInputMessage="1" showErrorMessage="1" sqref="I23">
      <formula1>$AL$24:$AL$29</formula1>
    </dataValidation>
    <dataValidation type="list" allowBlank="1" showInputMessage="1" showErrorMessage="1" sqref="I25:N25">
      <formula1>$AQ$29:$AQ$31</formula1>
    </dataValidation>
    <dataValidation type="list" allowBlank="1" showInputMessage="1" showErrorMessage="1" sqref="AG25:AI25 U25:X25">
      <formula1>$AS$29:$AS$31</formula1>
    </dataValidation>
    <dataValidation type="list" allowBlank="1" showInputMessage="1" showErrorMessage="1" sqref="I24:W24">
      <formula1>$AQ$24:$AQ$26</formula1>
    </dataValidation>
    <dataValidation type="list" allowBlank="1" showInputMessage="1" showErrorMessage="1" sqref="AG10:AI10">
      <formula1>$AL$10:$AL$13</formula1>
    </dataValidation>
  </dataValidations>
  <pageMargins left="0.6692913385826772" right="0.15748031496062992" top="0.70866141732283472" bottom="0" header="0.43307086614173229" footer="0.35433070866141736"/>
  <pageSetup paperSize="9" orientation="portrait" cellComments="asDisplayed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view="pageBreakPreview" zoomScale="85" zoomScaleNormal="85" zoomScaleSheetLayoutView="85" workbookViewId="0">
      <selection activeCell="M10" sqref="M10:N10"/>
    </sheetView>
  </sheetViews>
  <sheetFormatPr defaultColWidth="9" defaultRowHeight="13.5" outlineLevelRow="1" outlineLevelCol="1" x14ac:dyDescent="0.15"/>
  <cols>
    <col min="1" max="6" width="2.5" style="1" customWidth="1"/>
    <col min="7" max="7" width="5" style="1" customWidth="1"/>
    <col min="8" max="8" width="2.625" style="1" customWidth="1"/>
    <col min="9" max="12" width="2.5" style="1" customWidth="1"/>
    <col min="13" max="13" width="2.625" style="1" customWidth="1"/>
    <col min="14" max="19" width="2.5" style="1" customWidth="1"/>
    <col min="20" max="20" width="3.125" style="1" customWidth="1"/>
    <col min="21" max="26" width="2.5" style="1" customWidth="1"/>
    <col min="27" max="27" width="3.25" style="1" customWidth="1"/>
    <col min="28" max="32" width="2.5" style="1" customWidth="1"/>
    <col min="33" max="33" width="3" style="1" customWidth="1"/>
    <col min="34" max="34" width="2.625" style="1" customWidth="1"/>
    <col min="35" max="35" width="4.875" style="1" customWidth="1"/>
    <col min="36" max="42" width="2.625" style="1" hidden="1" customWidth="1" outlineLevel="1"/>
    <col min="43" max="43" width="13.5" style="1" hidden="1" customWidth="1" outlineLevel="1"/>
    <col min="44" max="45" width="2.625" style="1" hidden="1" customWidth="1" outlineLevel="1"/>
    <col min="46" max="56" width="2.625" style="1" hidden="1" customWidth="1"/>
    <col min="57" max="57" width="3.625" style="1" hidden="1" customWidth="1"/>
    <col min="58" max="61" width="9" style="1" hidden="1" customWidth="1"/>
    <col min="62" max="16384" width="9" style="1"/>
  </cols>
  <sheetData>
    <row r="1" spans="1:60" ht="20.100000000000001" customHeight="1" x14ac:dyDescent="0.15">
      <c r="A1" s="59" t="s">
        <v>122</v>
      </c>
    </row>
    <row r="2" spans="1:60" ht="27" customHeight="1" outlineLevel="1" x14ac:dyDescent="0.15">
      <c r="B2" s="7"/>
      <c r="D2" s="7"/>
      <c r="E2" s="171"/>
      <c r="F2" s="171"/>
      <c r="G2" s="171"/>
      <c r="I2" s="171" t="s">
        <v>78</v>
      </c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21"/>
      <c r="AD2" s="21"/>
      <c r="AE2" s="21"/>
      <c r="AF2" s="21"/>
      <c r="AG2" s="21"/>
      <c r="AH2" s="21"/>
      <c r="AI2" s="17"/>
      <c r="AL2" s="7"/>
    </row>
    <row r="3" spans="1:60" ht="27" customHeight="1" outlineLevel="1" x14ac:dyDescent="0.15">
      <c r="U3" s="77" t="s">
        <v>91</v>
      </c>
      <c r="V3" s="77"/>
      <c r="W3" s="77"/>
      <c r="X3" s="203">
        <f>教室１!X3</f>
        <v>0</v>
      </c>
      <c r="Y3" s="203"/>
      <c r="Z3" s="203"/>
      <c r="AA3" s="203"/>
      <c r="AB3" s="203"/>
      <c r="AC3" s="17" t="s">
        <v>0</v>
      </c>
      <c r="AD3" s="203">
        <f>教室１!AD3</f>
        <v>0</v>
      </c>
      <c r="AE3" s="203"/>
      <c r="AF3" s="17" t="s">
        <v>1</v>
      </c>
      <c r="AG3" s="203">
        <f>教室１!AG3</f>
        <v>0</v>
      </c>
      <c r="AH3" s="203"/>
      <c r="AI3" s="17" t="s">
        <v>10</v>
      </c>
    </row>
    <row r="4" spans="1:60" ht="13.5" customHeight="1" outlineLevel="1" x14ac:dyDescent="0.15">
      <c r="B4" s="174" t="s">
        <v>6</v>
      </c>
      <c r="C4" s="174"/>
      <c r="D4" s="174"/>
      <c r="E4" s="174"/>
      <c r="F4" s="204">
        <f>教室１!F4</f>
        <v>0</v>
      </c>
      <c r="G4" s="204"/>
      <c r="H4" s="204"/>
      <c r="I4" s="204"/>
      <c r="J4" s="204"/>
      <c r="K4" s="204"/>
      <c r="L4" s="204"/>
      <c r="M4" s="204"/>
      <c r="N4" s="174" t="s">
        <v>7</v>
      </c>
      <c r="O4" s="174"/>
      <c r="P4" s="174"/>
      <c r="Q4" s="174"/>
      <c r="X4" s="184"/>
      <c r="Y4" s="184"/>
      <c r="Z4" s="184"/>
      <c r="AA4" s="184"/>
      <c r="AB4" s="184"/>
    </row>
    <row r="5" spans="1:60" ht="14.25" customHeight="1" outlineLevel="1" x14ac:dyDescent="0.15">
      <c r="B5" s="174"/>
      <c r="C5" s="174"/>
      <c r="D5" s="174"/>
      <c r="E5" s="174"/>
      <c r="F5" s="204"/>
      <c r="G5" s="204"/>
      <c r="H5" s="204"/>
      <c r="I5" s="204"/>
      <c r="J5" s="204"/>
      <c r="K5" s="204"/>
      <c r="L5" s="204"/>
      <c r="M5" s="204"/>
      <c r="N5" s="174"/>
      <c r="O5" s="174"/>
      <c r="P5" s="174"/>
      <c r="Q5" s="174"/>
      <c r="V5" s="2"/>
      <c r="W5" s="2"/>
      <c r="X5" s="97" t="s">
        <v>8</v>
      </c>
      <c r="Y5" s="97"/>
      <c r="Z5" s="97"/>
      <c r="AA5" s="97"/>
      <c r="AB5" s="97"/>
      <c r="AC5" s="97"/>
      <c r="AD5" s="97"/>
      <c r="AE5" s="97"/>
      <c r="AF5" s="97"/>
      <c r="AG5" s="97"/>
      <c r="AH5" s="2"/>
      <c r="AI5" s="2"/>
    </row>
    <row r="6" spans="1:60" outlineLevel="1" x14ac:dyDescent="0.15"/>
    <row r="7" spans="1:60" ht="13.5" customHeight="1" outlineLevel="1" x14ac:dyDescent="0.15">
      <c r="S7" s="110" t="s">
        <v>9</v>
      </c>
      <c r="T7" s="110"/>
      <c r="U7" s="110"/>
      <c r="V7" s="110"/>
      <c r="W7" s="110"/>
      <c r="X7" s="110"/>
      <c r="Z7" s="204">
        <f>教室１!Z7</f>
        <v>0</v>
      </c>
      <c r="AA7" s="204"/>
      <c r="AB7" s="204"/>
      <c r="AC7" s="204"/>
      <c r="AD7" s="204"/>
      <c r="AE7" s="204"/>
      <c r="AF7" s="204"/>
      <c r="AG7" s="204"/>
      <c r="AH7" s="145"/>
      <c r="AI7" s="145"/>
    </row>
    <row r="8" spans="1:60" ht="13.5" customHeight="1" outlineLevel="1" x14ac:dyDescent="0.15">
      <c r="S8" s="110"/>
      <c r="T8" s="110"/>
      <c r="U8" s="110"/>
      <c r="V8" s="110"/>
      <c r="W8" s="110"/>
      <c r="X8" s="110"/>
      <c r="Z8" s="205"/>
      <c r="AA8" s="205"/>
      <c r="AB8" s="205"/>
      <c r="AC8" s="205"/>
      <c r="AD8" s="205"/>
      <c r="AE8" s="205"/>
      <c r="AF8" s="205"/>
      <c r="AG8" s="205"/>
      <c r="AH8" s="145"/>
      <c r="AI8" s="145"/>
    </row>
    <row r="9" spans="1:60" ht="22.5" customHeight="1" outlineLevel="1" x14ac:dyDescent="0.15">
      <c r="U9" s="8"/>
      <c r="V9" s="8"/>
      <c r="W9" s="8"/>
      <c r="X9" s="8"/>
      <c r="Y9" s="18"/>
      <c r="Z9" s="9"/>
      <c r="AA9" s="9"/>
      <c r="AB9" s="9"/>
      <c r="AC9" s="9"/>
      <c r="AD9" s="9"/>
      <c r="AE9" s="9"/>
      <c r="AF9" s="9"/>
      <c r="AG9" s="9"/>
      <c r="AH9" s="8"/>
      <c r="AI9" s="8"/>
    </row>
    <row r="10" spans="1:60" ht="36" customHeight="1" outlineLevel="1" x14ac:dyDescent="0.15">
      <c r="A10" s="136" t="s">
        <v>50</v>
      </c>
      <c r="B10" s="137"/>
      <c r="C10" s="137"/>
      <c r="D10" s="137"/>
      <c r="E10" s="137"/>
      <c r="F10" s="138"/>
      <c r="G10" s="185">
        <f>X3</f>
        <v>0</v>
      </c>
      <c r="H10" s="186"/>
      <c r="I10" s="186"/>
      <c r="J10" s="186"/>
      <c r="K10" s="186"/>
      <c r="L10" s="19" t="s">
        <v>0</v>
      </c>
      <c r="M10" s="111"/>
      <c r="N10" s="111"/>
      <c r="O10" s="19" t="s">
        <v>1</v>
      </c>
      <c r="P10" s="111"/>
      <c r="Q10" s="111"/>
      <c r="R10" s="20" t="s">
        <v>52</v>
      </c>
      <c r="S10" s="172" t="s">
        <v>71</v>
      </c>
      <c r="T10" s="173"/>
      <c r="U10" s="173"/>
      <c r="V10" s="173"/>
      <c r="W10" s="173"/>
      <c r="X10" s="111"/>
      <c r="Y10" s="111"/>
      <c r="Z10" s="13" t="s">
        <v>2</v>
      </c>
      <c r="AA10" s="147"/>
      <c r="AB10" s="147"/>
      <c r="AC10" s="20" t="s">
        <v>3</v>
      </c>
      <c r="AD10" s="78" t="s">
        <v>51</v>
      </c>
      <c r="AE10" s="78"/>
      <c r="AF10" s="78"/>
      <c r="AG10" s="111"/>
      <c r="AH10" s="111"/>
      <c r="AI10" s="112"/>
      <c r="AL10" s="1" t="s">
        <v>131</v>
      </c>
    </row>
    <row r="11" spans="1:60" ht="36" customHeight="1" outlineLevel="1" x14ac:dyDescent="0.15">
      <c r="A11" s="178" t="s">
        <v>60</v>
      </c>
      <c r="B11" s="116"/>
      <c r="C11" s="116"/>
      <c r="D11" s="116"/>
      <c r="E11" s="116"/>
      <c r="F11" s="179"/>
      <c r="G11" s="177"/>
      <c r="H11" s="115"/>
      <c r="I11" s="116" t="s">
        <v>67</v>
      </c>
      <c r="J11" s="116"/>
      <c r="K11" s="148"/>
      <c r="L11" s="115"/>
      <c r="M11" s="115"/>
      <c r="N11" s="131" t="s">
        <v>68</v>
      </c>
      <c r="O11" s="132"/>
      <c r="P11" s="14" t="s">
        <v>64</v>
      </c>
      <c r="Q11" s="116" t="s">
        <v>63</v>
      </c>
      <c r="R11" s="148"/>
      <c r="S11" s="117"/>
      <c r="T11" s="117"/>
      <c r="U11" s="116" t="s">
        <v>79</v>
      </c>
      <c r="V11" s="116"/>
      <c r="W11" s="116"/>
      <c r="X11" s="116"/>
      <c r="Y11" s="117"/>
      <c r="Z11" s="117"/>
      <c r="AA11" s="116" t="s">
        <v>62</v>
      </c>
      <c r="AB11" s="116"/>
      <c r="AC11" s="117"/>
      <c r="AD11" s="117"/>
      <c r="AE11" s="116" t="s">
        <v>80</v>
      </c>
      <c r="AF11" s="116"/>
      <c r="AG11" s="116"/>
      <c r="AH11" s="116"/>
      <c r="AI11" s="15" t="s">
        <v>61</v>
      </c>
      <c r="AL11" s="1" t="s">
        <v>133</v>
      </c>
      <c r="BF11" s="1" t="str">
        <f>IF(NOT(S11=""),U11,BG11)</f>
        <v>選択して</v>
      </c>
      <c r="BG11" s="1" t="str">
        <f>IF(NOT(Y11=""),AA11,BH11)</f>
        <v>選択して</v>
      </c>
      <c r="BH11" s="1" t="str">
        <f>IF(NOT(AC11=""),AE11,"選択して")</f>
        <v>選択して</v>
      </c>
    </row>
    <row r="12" spans="1:60" ht="27.75" customHeight="1" outlineLevel="1" x14ac:dyDescent="0.15">
      <c r="A12" s="153" t="s">
        <v>69</v>
      </c>
      <c r="B12" s="124"/>
      <c r="C12" s="124"/>
      <c r="D12" s="124"/>
      <c r="E12" s="124"/>
      <c r="F12" s="125"/>
      <c r="G12" s="40"/>
      <c r="H12" s="22" t="s">
        <v>11</v>
      </c>
      <c r="I12" s="152"/>
      <c r="J12" s="111"/>
      <c r="K12" s="12" t="s">
        <v>12</v>
      </c>
      <c r="L12" s="150" t="s">
        <v>66</v>
      </c>
      <c r="M12" s="124"/>
      <c r="N12" s="151"/>
      <c r="O12" s="126"/>
      <c r="P12" s="127"/>
      <c r="Q12" s="127"/>
      <c r="R12" s="127"/>
      <c r="S12" s="128"/>
      <c r="T12" s="113"/>
      <c r="U12" s="114"/>
      <c r="V12" s="175" t="s">
        <v>25</v>
      </c>
      <c r="W12" s="176"/>
      <c r="X12" s="113"/>
      <c r="Y12" s="114"/>
      <c r="Z12" s="134" t="s">
        <v>30</v>
      </c>
      <c r="AA12" s="135"/>
      <c r="AB12" s="113"/>
      <c r="AC12" s="114"/>
      <c r="AD12" s="201" t="s">
        <v>26</v>
      </c>
      <c r="AE12" s="202"/>
      <c r="AF12" s="113"/>
      <c r="AG12" s="114"/>
      <c r="AH12" s="121" t="s">
        <v>15</v>
      </c>
      <c r="AI12" s="122"/>
      <c r="AL12" s="1" t="s">
        <v>132</v>
      </c>
    </row>
    <row r="13" spans="1:60" ht="27.75" customHeight="1" outlineLevel="1" x14ac:dyDescent="0.15">
      <c r="A13" s="153" t="s">
        <v>49</v>
      </c>
      <c r="B13" s="124"/>
      <c r="C13" s="124"/>
      <c r="D13" s="124"/>
      <c r="E13" s="124"/>
      <c r="F13" s="125"/>
      <c r="G13" s="11"/>
      <c r="H13" s="131" t="s">
        <v>16</v>
      </c>
      <c r="I13" s="131"/>
      <c r="J13" s="131"/>
      <c r="K13" s="131"/>
      <c r="L13" s="149"/>
      <c r="M13" s="149"/>
      <c r="N13" s="5" t="s">
        <v>17</v>
      </c>
      <c r="O13" s="133" t="s">
        <v>18</v>
      </c>
      <c r="P13" s="131"/>
      <c r="Q13" s="131"/>
      <c r="R13" s="149"/>
      <c r="S13" s="149"/>
      <c r="T13" s="3" t="s">
        <v>17</v>
      </c>
      <c r="U13" s="133" t="s">
        <v>19</v>
      </c>
      <c r="V13" s="131"/>
      <c r="W13" s="131"/>
      <c r="X13" s="131"/>
      <c r="Y13" s="149"/>
      <c r="Z13" s="149"/>
      <c r="AA13" s="5" t="s">
        <v>17</v>
      </c>
      <c r="AB13" s="133" t="s">
        <v>20</v>
      </c>
      <c r="AC13" s="131"/>
      <c r="AD13" s="131"/>
      <c r="AE13" s="131"/>
      <c r="AF13" s="131"/>
      <c r="AG13" s="123" t="str">
        <f>IF(Y13="","",SUM(L13+R13+Y13))</f>
        <v/>
      </c>
      <c r="AH13" s="123"/>
      <c r="AI13" s="3" t="s">
        <v>17</v>
      </c>
      <c r="AL13" s="1" t="s">
        <v>134</v>
      </c>
    </row>
    <row r="14" spans="1:60" ht="27.75" customHeight="1" outlineLevel="1" x14ac:dyDescent="0.15">
      <c r="A14" s="192" t="s">
        <v>65</v>
      </c>
      <c r="B14" s="193"/>
      <c r="C14" s="193"/>
      <c r="D14" s="193"/>
      <c r="E14" s="193"/>
      <c r="F14" s="194"/>
      <c r="G14" s="10"/>
      <c r="H14" s="10"/>
      <c r="I14" s="10"/>
      <c r="J14" s="124" t="s">
        <v>13</v>
      </c>
      <c r="K14" s="124"/>
      <c r="L14" s="124"/>
      <c r="M14" s="124"/>
      <c r="N14" s="124"/>
      <c r="O14" s="124"/>
      <c r="P14" s="124"/>
      <c r="Q14" s="124"/>
      <c r="R14" s="120"/>
      <c r="S14" s="120"/>
      <c r="T14" s="120"/>
      <c r="U14" s="124" t="s">
        <v>31</v>
      </c>
      <c r="V14" s="125"/>
      <c r="W14" s="197" t="s">
        <v>14</v>
      </c>
      <c r="X14" s="198"/>
      <c r="Y14" s="198"/>
      <c r="Z14" s="198"/>
      <c r="AA14" s="198"/>
      <c r="AB14" s="198"/>
      <c r="AC14" s="198"/>
      <c r="AD14" s="198"/>
      <c r="AE14" s="120"/>
      <c r="AF14" s="120"/>
      <c r="AG14" s="120"/>
      <c r="AH14" s="124" t="s">
        <v>32</v>
      </c>
      <c r="AI14" s="125"/>
    </row>
    <row r="15" spans="1:60" ht="7.5" customHeight="1" outlineLevel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6"/>
      <c r="O15" s="6"/>
      <c r="P15" s="6"/>
      <c r="Q15" s="5"/>
      <c r="R15" s="5"/>
      <c r="S15" s="5"/>
      <c r="T15" s="5"/>
      <c r="U15" s="5"/>
      <c r="V15" s="5"/>
      <c r="W15" s="6"/>
      <c r="X15" s="6"/>
      <c r="Y15" s="6"/>
      <c r="Z15" s="6"/>
      <c r="AA15" s="5"/>
      <c r="AB15" s="5"/>
      <c r="AC15" s="4"/>
      <c r="AD15" s="4"/>
      <c r="AE15" s="4"/>
      <c r="AF15" s="4"/>
      <c r="AG15" s="4"/>
      <c r="AH15" s="4"/>
      <c r="AI15" s="4"/>
    </row>
    <row r="16" spans="1:60" ht="20.25" customHeight="1" outlineLevel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6"/>
      <c r="O16" s="6"/>
      <c r="P16" s="6"/>
      <c r="Q16" s="5"/>
      <c r="R16" s="5"/>
      <c r="S16" s="129" t="s">
        <v>48</v>
      </c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Q16" s="33"/>
    </row>
    <row r="17" spans="1:48" ht="27.75" customHeight="1" outlineLevel="1" x14ac:dyDescent="0.2">
      <c r="A17" s="163" t="s">
        <v>33</v>
      </c>
      <c r="B17" s="164"/>
      <c r="C17" s="136" t="s">
        <v>53</v>
      </c>
      <c r="D17" s="137"/>
      <c r="E17" s="137"/>
      <c r="F17" s="137"/>
      <c r="G17" s="137"/>
      <c r="H17" s="138"/>
      <c r="I17" s="189"/>
      <c r="J17" s="190"/>
      <c r="K17" s="190"/>
      <c r="L17" s="190"/>
      <c r="M17" s="190"/>
      <c r="N17" s="191"/>
      <c r="O17" s="191"/>
      <c r="P17" s="78" t="s">
        <v>92</v>
      </c>
      <c r="Q17" s="78"/>
      <c r="R17" s="79"/>
      <c r="S17" s="80" t="str">
        <f>IF(I17="","",IF(I17&lt;=1500,"適合","不適合"))</f>
        <v/>
      </c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2"/>
    </row>
    <row r="18" spans="1:48" ht="27.75" customHeight="1" outlineLevel="1" x14ac:dyDescent="0.2">
      <c r="A18" s="163" t="s">
        <v>34</v>
      </c>
      <c r="B18" s="164"/>
      <c r="C18" s="136" t="s">
        <v>54</v>
      </c>
      <c r="D18" s="137"/>
      <c r="E18" s="137"/>
      <c r="F18" s="137"/>
      <c r="G18" s="137"/>
      <c r="H18" s="138"/>
      <c r="I18" s="139"/>
      <c r="J18" s="140"/>
      <c r="K18" s="140"/>
      <c r="L18" s="140"/>
      <c r="M18" s="140"/>
      <c r="N18" s="23"/>
      <c r="O18" s="23"/>
      <c r="P18" s="78" t="s">
        <v>31</v>
      </c>
      <c r="Q18" s="78"/>
      <c r="R18" s="79"/>
      <c r="S18" s="80" t="str">
        <f>IF(I18="","",IF(AND(I18&gt;=18,I18&lt;=28),"適合","不適合"))</f>
        <v/>
      </c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2"/>
    </row>
    <row r="19" spans="1:48" ht="27.75" customHeight="1" outlineLevel="1" x14ac:dyDescent="0.2">
      <c r="A19" s="163" t="s">
        <v>35</v>
      </c>
      <c r="B19" s="164"/>
      <c r="C19" s="136" t="s">
        <v>55</v>
      </c>
      <c r="D19" s="137"/>
      <c r="E19" s="137"/>
      <c r="F19" s="137"/>
      <c r="G19" s="137"/>
      <c r="H19" s="138"/>
      <c r="I19" s="139"/>
      <c r="J19" s="140"/>
      <c r="K19" s="140"/>
      <c r="L19" s="140"/>
      <c r="M19" s="140"/>
      <c r="N19" s="23"/>
      <c r="O19" s="23"/>
      <c r="P19" s="78" t="s">
        <v>4</v>
      </c>
      <c r="Q19" s="78"/>
      <c r="R19" s="79"/>
      <c r="S19" s="80" t="str">
        <f>IF(I19="","",IF(AND(I19&gt;=30,I19&lt;=80),"適合","不適合"))</f>
        <v/>
      </c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</row>
    <row r="20" spans="1:48" ht="27.75" customHeight="1" outlineLevel="1" x14ac:dyDescent="0.2">
      <c r="A20" s="163" t="s">
        <v>36</v>
      </c>
      <c r="B20" s="164"/>
      <c r="C20" s="136" t="s">
        <v>56</v>
      </c>
      <c r="D20" s="137"/>
      <c r="E20" s="137"/>
      <c r="F20" s="137"/>
      <c r="G20" s="137"/>
      <c r="H20" s="138"/>
      <c r="I20" s="143"/>
      <c r="J20" s="144"/>
      <c r="K20" s="144"/>
      <c r="L20" s="144"/>
      <c r="M20" s="144"/>
      <c r="N20" s="167"/>
      <c r="O20" s="167"/>
      <c r="P20" s="78" t="s">
        <v>135</v>
      </c>
      <c r="Q20" s="78"/>
      <c r="R20" s="79"/>
      <c r="S20" s="80" t="str">
        <f>IF(I20="","",IF(I20&lt;=0.104,"適合","不適合"))</f>
        <v/>
      </c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2"/>
      <c r="AL20" s="34" t="s">
        <v>128</v>
      </c>
    </row>
    <row r="21" spans="1:48" ht="27.75" customHeight="1" outlineLevel="1" x14ac:dyDescent="0.2">
      <c r="A21" s="163" t="s">
        <v>37</v>
      </c>
      <c r="B21" s="164"/>
      <c r="C21" s="136" t="s">
        <v>57</v>
      </c>
      <c r="D21" s="137"/>
      <c r="E21" s="137"/>
      <c r="F21" s="137"/>
      <c r="G21" s="137"/>
      <c r="H21" s="138"/>
      <c r="I21" s="187"/>
      <c r="J21" s="188"/>
      <c r="K21" s="188"/>
      <c r="L21" s="188"/>
      <c r="M21" s="188"/>
      <c r="N21" s="167"/>
      <c r="O21" s="167"/>
      <c r="P21" s="78" t="s">
        <v>136</v>
      </c>
      <c r="Q21" s="78"/>
      <c r="R21" s="79"/>
      <c r="S21" s="80" t="str">
        <f>IF(I21="","",IF(I21&lt;=0.504,"適合","不適合"))</f>
        <v/>
      </c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2"/>
      <c r="AL21" s="34" t="s">
        <v>81</v>
      </c>
      <c r="AV21" s="39"/>
    </row>
    <row r="22" spans="1:48" ht="27.75" customHeight="1" outlineLevel="1" x14ac:dyDescent="0.2">
      <c r="A22" s="159" t="s">
        <v>21</v>
      </c>
      <c r="B22" s="160"/>
      <c r="C22" s="136" t="s">
        <v>42</v>
      </c>
      <c r="D22" s="137"/>
      <c r="E22" s="137"/>
      <c r="F22" s="137"/>
      <c r="G22" s="137"/>
      <c r="H22" s="138"/>
      <c r="I22" s="167"/>
      <c r="J22" s="167"/>
      <c r="K22" s="167"/>
      <c r="L22" s="167"/>
      <c r="M22" s="167"/>
      <c r="N22" s="2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27"/>
      <c r="AB22" s="27"/>
      <c r="AC22" s="27"/>
      <c r="AD22" s="27"/>
      <c r="AE22" s="27"/>
      <c r="AF22" s="27"/>
      <c r="AG22" s="27"/>
      <c r="AH22" s="27"/>
      <c r="AI22" s="28"/>
      <c r="AL22" s="35" t="s">
        <v>72</v>
      </c>
      <c r="AT22" s="36"/>
    </row>
    <row r="23" spans="1:48" ht="22.5" customHeight="1" outlineLevel="1" x14ac:dyDescent="0.15">
      <c r="A23" s="141" t="s">
        <v>22</v>
      </c>
      <c r="B23" s="142"/>
      <c r="C23" s="136" t="s">
        <v>43</v>
      </c>
      <c r="D23" s="137"/>
      <c r="E23" s="137"/>
      <c r="F23" s="137"/>
      <c r="G23" s="137"/>
      <c r="H23" s="138"/>
      <c r="I23" s="165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30"/>
      <c r="AC23" s="30"/>
      <c r="AD23" s="30"/>
      <c r="AE23" s="30"/>
      <c r="AF23" s="30"/>
      <c r="AG23" s="30"/>
      <c r="AH23" s="30"/>
      <c r="AI23" s="31"/>
    </row>
    <row r="24" spans="1:48" ht="22.5" customHeight="1" outlineLevel="1" x14ac:dyDescent="0.15">
      <c r="A24" s="141" t="s">
        <v>23</v>
      </c>
      <c r="B24" s="142"/>
      <c r="C24" s="136" t="s">
        <v>44</v>
      </c>
      <c r="D24" s="137"/>
      <c r="E24" s="137"/>
      <c r="F24" s="137"/>
      <c r="G24" s="137"/>
      <c r="H24" s="138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38"/>
      <c r="Y24" s="38"/>
      <c r="Z24" s="38"/>
      <c r="AA24" s="38"/>
      <c r="AB24" s="26"/>
      <c r="AC24" s="26"/>
      <c r="AD24" s="26"/>
      <c r="AE24" s="26"/>
      <c r="AF24" s="26"/>
      <c r="AG24" s="26"/>
      <c r="AH24" s="26"/>
      <c r="AI24" s="29"/>
      <c r="AL24" s="37" t="s">
        <v>82</v>
      </c>
      <c r="AM24" s="8"/>
      <c r="AN24" s="8"/>
      <c r="AO24" s="8" t="s">
        <v>27</v>
      </c>
      <c r="AP24" s="8"/>
      <c r="AQ24" s="8" t="s">
        <v>85</v>
      </c>
      <c r="AR24" s="8"/>
      <c r="AS24" s="8"/>
      <c r="AT24" s="8"/>
    </row>
    <row r="25" spans="1:48" ht="22.5" customHeight="1" outlineLevel="1" x14ac:dyDescent="0.15">
      <c r="A25" s="161" t="s">
        <v>24</v>
      </c>
      <c r="B25" s="162"/>
      <c r="C25" s="136" t="s">
        <v>45</v>
      </c>
      <c r="D25" s="137"/>
      <c r="E25" s="137"/>
      <c r="F25" s="137"/>
      <c r="G25" s="137"/>
      <c r="H25" s="138"/>
      <c r="I25" s="168"/>
      <c r="J25" s="169"/>
      <c r="K25" s="169"/>
      <c r="L25" s="169"/>
      <c r="M25" s="169"/>
      <c r="N25" s="169"/>
      <c r="O25" s="199" t="s">
        <v>89</v>
      </c>
      <c r="P25" s="199"/>
      <c r="Q25" s="199"/>
      <c r="R25" s="199"/>
      <c r="S25" s="199"/>
      <c r="T25" s="200"/>
      <c r="U25" s="168"/>
      <c r="V25" s="169"/>
      <c r="W25" s="169"/>
      <c r="X25" s="170"/>
      <c r="Y25" s="195" t="s">
        <v>90</v>
      </c>
      <c r="Z25" s="195"/>
      <c r="AA25" s="195"/>
      <c r="AB25" s="195"/>
      <c r="AC25" s="195"/>
      <c r="AD25" s="195"/>
      <c r="AE25" s="195"/>
      <c r="AF25" s="196"/>
      <c r="AG25" s="112"/>
      <c r="AH25" s="170"/>
      <c r="AI25" s="170"/>
      <c r="AL25" s="8" t="s">
        <v>39</v>
      </c>
      <c r="AO25" s="1" t="s">
        <v>83</v>
      </c>
      <c r="AQ25" s="8" t="s">
        <v>86</v>
      </c>
      <c r="AR25" s="8"/>
      <c r="AS25" s="8"/>
      <c r="AT25" s="8"/>
    </row>
    <row r="26" spans="1:48" ht="10.5" customHeight="1" outlineLevel="1" x14ac:dyDescent="0.15">
      <c r="A26" s="154" t="s">
        <v>33</v>
      </c>
      <c r="B26" s="155"/>
      <c r="C26" s="156" t="s">
        <v>46</v>
      </c>
      <c r="D26" s="157"/>
      <c r="E26" s="157"/>
      <c r="F26" s="157"/>
      <c r="G26" s="157"/>
      <c r="H26" s="158"/>
      <c r="I26" s="108" t="s">
        <v>70</v>
      </c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9"/>
      <c r="AL26" s="8" t="s">
        <v>40</v>
      </c>
      <c r="AQ26" s="8" t="s">
        <v>123</v>
      </c>
      <c r="AR26" s="8"/>
      <c r="AS26" s="8"/>
      <c r="AT26" s="8"/>
    </row>
    <row r="27" spans="1:48" ht="10.5" customHeight="1" outlineLevel="1" x14ac:dyDescent="0.15">
      <c r="A27" s="118"/>
      <c r="B27" s="93"/>
      <c r="C27" s="96"/>
      <c r="D27" s="97"/>
      <c r="E27" s="97"/>
      <c r="F27" s="97"/>
      <c r="G27" s="97"/>
      <c r="H27" s="9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9"/>
      <c r="AL27" s="8" t="s">
        <v>5</v>
      </c>
      <c r="AR27" s="8"/>
      <c r="AS27" s="8"/>
      <c r="AT27" s="8"/>
    </row>
    <row r="28" spans="1:48" ht="10.5" customHeight="1" outlineLevel="1" x14ac:dyDescent="0.15">
      <c r="A28" s="92" t="s">
        <v>34</v>
      </c>
      <c r="B28" s="93"/>
      <c r="C28" s="96" t="s">
        <v>58</v>
      </c>
      <c r="D28" s="97"/>
      <c r="E28" s="97"/>
      <c r="F28" s="97"/>
      <c r="G28" s="97"/>
      <c r="H28" s="98"/>
      <c r="I28" s="108" t="s">
        <v>119</v>
      </c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9"/>
      <c r="AL28" s="8" t="s">
        <v>84</v>
      </c>
    </row>
    <row r="29" spans="1:48" ht="10.5" customHeight="1" outlineLevel="1" x14ac:dyDescent="0.15">
      <c r="A29" s="118"/>
      <c r="B29" s="93"/>
      <c r="C29" s="96"/>
      <c r="D29" s="97"/>
      <c r="E29" s="97"/>
      <c r="F29" s="97"/>
      <c r="G29" s="97"/>
      <c r="H29" s="9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9"/>
      <c r="AL29" s="1" t="s">
        <v>15</v>
      </c>
      <c r="AQ29" s="25" t="s">
        <v>87</v>
      </c>
      <c r="AR29" s="25"/>
      <c r="AS29" s="24" t="s">
        <v>28</v>
      </c>
    </row>
    <row r="30" spans="1:48" ht="10.5" customHeight="1" outlineLevel="1" x14ac:dyDescent="0.15">
      <c r="A30" s="92" t="s">
        <v>35</v>
      </c>
      <c r="B30" s="93"/>
      <c r="C30" s="96" t="s">
        <v>59</v>
      </c>
      <c r="D30" s="97"/>
      <c r="E30" s="97"/>
      <c r="F30" s="97"/>
      <c r="G30" s="97"/>
      <c r="H30" s="98"/>
      <c r="I30" s="108" t="s">
        <v>41</v>
      </c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9"/>
      <c r="AQ30" s="25" t="s">
        <v>88</v>
      </c>
      <c r="AR30" s="25"/>
      <c r="AS30" s="24" t="s">
        <v>29</v>
      </c>
    </row>
    <row r="31" spans="1:48" ht="10.5" customHeight="1" outlineLevel="1" x14ac:dyDescent="0.15">
      <c r="A31" s="118"/>
      <c r="B31" s="93"/>
      <c r="C31" s="96"/>
      <c r="D31" s="97"/>
      <c r="E31" s="97"/>
      <c r="F31" s="97"/>
      <c r="G31" s="97"/>
      <c r="H31" s="9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9"/>
      <c r="AQ31" s="25" t="s">
        <v>47</v>
      </c>
      <c r="AR31" s="25"/>
      <c r="AS31" s="25" t="s">
        <v>47</v>
      </c>
    </row>
    <row r="32" spans="1:48" ht="10.5" customHeight="1" outlineLevel="1" x14ac:dyDescent="0.15">
      <c r="A32" s="92" t="s">
        <v>36</v>
      </c>
      <c r="B32" s="93"/>
      <c r="C32" s="96" t="s">
        <v>56</v>
      </c>
      <c r="D32" s="97"/>
      <c r="E32" s="97"/>
      <c r="F32" s="97"/>
      <c r="G32" s="97"/>
      <c r="H32" s="98"/>
      <c r="I32" s="108" t="s">
        <v>137</v>
      </c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9"/>
      <c r="AQ32" s="25"/>
      <c r="AR32" s="25"/>
    </row>
    <row r="33" spans="1:37" ht="10.5" customHeight="1" outlineLevel="1" x14ac:dyDescent="0.15">
      <c r="A33" s="118"/>
      <c r="B33" s="93"/>
      <c r="C33" s="96"/>
      <c r="D33" s="97"/>
      <c r="E33" s="97"/>
      <c r="F33" s="97"/>
      <c r="G33" s="97"/>
      <c r="H33" s="9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9"/>
    </row>
    <row r="34" spans="1:37" ht="10.5" customHeight="1" outlineLevel="1" x14ac:dyDescent="0.15">
      <c r="A34" s="92" t="s">
        <v>37</v>
      </c>
      <c r="B34" s="93"/>
      <c r="C34" s="96" t="s">
        <v>57</v>
      </c>
      <c r="D34" s="97"/>
      <c r="E34" s="97"/>
      <c r="F34" s="97"/>
      <c r="G34" s="97"/>
      <c r="H34" s="98"/>
      <c r="I34" s="102" t="s">
        <v>138</v>
      </c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4"/>
    </row>
    <row r="35" spans="1:37" ht="10.5" customHeight="1" outlineLevel="1" x14ac:dyDescent="0.15">
      <c r="A35" s="94"/>
      <c r="B35" s="95"/>
      <c r="C35" s="99"/>
      <c r="D35" s="100"/>
      <c r="E35" s="100"/>
      <c r="F35" s="100"/>
      <c r="G35" s="100"/>
      <c r="H35" s="101"/>
      <c r="I35" s="105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7"/>
    </row>
    <row r="36" spans="1:37" ht="10.5" customHeight="1" outlineLevel="1" x14ac:dyDescent="0.15">
      <c r="A36" s="71" t="s">
        <v>77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3"/>
    </row>
    <row r="37" spans="1:37" ht="15" customHeight="1" outlineLevel="1" x14ac:dyDescent="0.15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K37" s="1" t="s">
        <v>73</v>
      </c>
    </row>
    <row r="38" spans="1:37" ht="13.5" customHeight="1" outlineLevel="1" x14ac:dyDescent="0.1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K38" s="1" t="s">
        <v>74</v>
      </c>
    </row>
    <row r="39" spans="1:37" ht="17.100000000000001" customHeight="1" outlineLevel="1" x14ac:dyDescent="0.15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5"/>
      <c r="AK39" s="1" t="s">
        <v>75</v>
      </c>
    </row>
    <row r="40" spans="1:37" ht="17.100000000000001" customHeight="1" outlineLevel="1" x14ac:dyDescent="0.15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5"/>
      <c r="AK40" s="1" t="s">
        <v>76</v>
      </c>
    </row>
    <row r="41" spans="1:37" s="32" customFormat="1" ht="11.25" customHeight="1" outlineLevel="1" x14ac:dyDescent="0.15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5"/>
      <c r="AK41" s="1"/>
    </row>
    <row r="42" spans="1:37" s="32" customFormat="1" ht="17.100000000000001" customHeight="1" outlineLevel="1" x14ac:dyDescent="0.1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</row>
    <row r="43" spans="1:37" ht="20.100000000000001" customHeight="1" x14ac:dyDescent="0.15">
      <c r="A43" s="180" t="s">
        <v>120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</row>
    <row r="44" spans="1:37" ht="15" customHeight="1" x14ac:dyDescent="0.15">
      <c r="A44" s="182" t="s">
        <v>121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</row>
    <row r="45" spans="1:37" ht="15" customHeight="1" x14ac:dyDescent="0.1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</row>
    <row r="46" spans="1:37" ht="10.5" customHeight="1" x14ac:dyDescent="0.15">
      <c r="A46" s="16"/>
      <c r="AI46" s="16"/>
    </row>
    <row r="47" spans="1:37" ht="10.5" customHeight="1" x14ac:dyDescent="0.15">
      <c r="A47" s="16"/>
      <c r="AI47" s="16"/>
    </row>
    <row r="48" spans="1:37" ht="10.5" customHeight="1" x14ac:dyDescent="0.15">
      <c r="A48" s="16"/>
      <c r="AI48" s="16"/>
    </row>
    <row r="49" spans="1:35" ht="10.5" customHeight="1" x14ac:dyDescent="0.15">
      <c r="A49" s="16"/>
      <c r="AI49" s="16"/>
    </row>
    <row r="50" spans="1:35" ht="10.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</row>
  </sheetData>
  <sheetProtection sheet="1" objects="1" scenarios="1" formatCells="0" selectLockedCells="1"/>
  <dataConsolidate/>
  <mergeCells count="127">
    <mergeCell ref="A43:AI43"/>
    <mergeCell ref="A44:AI45"/>
    <mergeCell ref="A34:B35"/>
    <mergeCell ref="C34:H35"/>
    <mergeCell ref="I34:AI35"/>
    <mergeCell ref="A36:AI37"/>
    <mergeCell ref="A38:AI38"/>
    <mergeCell ref="A39:AI42"/>
    <mergeCell ref="A28:B29"/>
    <mergeCell ref="C28:H29"/>
    <mergeCell ref="I28:AI29"/>
    <mergeCell ref="A30:B31"/>
    <mergeCell ref="C30:H31"/>
    <mergeCell ref="I30:AI31"/>
    <mergeCell ref="A32:B33"/>
    <mergeCell ref="C32:H33"/>
    <mergeCell ref="I32:AI33"/>
    <mergeCell ref="A25:B25"/>
    <mergeCell ref="C25:H25"/>
    <mergeCell ref="I25:N25"/>
    <mergeCell ref="O25:T25"/>
    <mergeCell ref="U25:X25"/>
    <mergeCell ref="Y25:AF25"/>
    <mergeCell ref="AG25:AI25"/>
    <mergeCell ref="A26:B27"/>
    <mergeCell ref="C26:H27"/>
    <mergeCell ref="I26:AI27"/>
    <mergeCell ref="A22:B22"/>
    <mergeCell ref="C22:H22"/>
    <mergeCell ref="I22:M22"/>
    <mergeCell ref="A23:B23"/>
    <mergeCell ref="C23:H23"/>
    <mergeCell ref="I23:AA23"/>
    <mergeCell ref="A24:B24"/>
    <mergeCell ref="C24:H24"/>
    <mergeCell ref="I24:W24"/>
    <mergeCell ref="A20:B20"/>
    <mergeCell ref="C20:H20"/>
    <mergeCell ref="I20:M20"/>
    <mergeCell ref="N20:O20"/>
    <mergeCell ref="P20:R20"/>
    <mergeCell ref="S20:AI20"/>
    <mergeCell ref="A21:B21"/>
    <mergeCell ref="C21:H21"/>
    <mergeCell ref="I21:M21"/>
    <mergeCell ref="N21:O21"/>
    <mergeCell ref="P21:R21"/>
    <mergeCell ref="S21:AI21"/>
    <mergeCell ref="A18:B18"/>
    <mergeCell ref="C18:H18"/>
    <mergeCell ref="I18:M18"/>
    <mergeCell ref="P18:R18"/>
    <mergeCell ref="S18:AI18"/>
    <mergeCell ref="A19:B19"/>
    <mergeCell ref="C19:H19"/>
    <mergeCell ref="I19:M19"/>
    <mergeCell ref="P19:R19"/>
    <mergeCell ref="S19:AI19"/>
    <mergeCell ref="A14:F14"/>
    <mergeCell ref="J14:Q14"/>
    <mergeCell ref="R14:T14"/>
    <mergeCell ref="U14:V14"/>
    <mergeCell ref="W14:AD14"/>
    <mergeCell ref="AE14:AG14"/>
    <mergeCell ref="AH14:AI14"/>
    <mergeCell ref="S16:AI16"/>
    <mergeCell ref="A17:B17"/>
    <mergeCell ref="C17:H17"/>
    <mergeCell ref="I17:O17"/>
    <mergeCell ref="P17:R17"/>
    <mergeCell ref="S17:AI17"/>
    <mergeCell ref="A13:F13"/>
    <mergeCell ref="H13:K13"/>
    <mergeCell ref="L13:M13"/>
    <mergeCell ref="O13:Q13"/>
    <mergeCell ref="R13:S13"/>
    <mergeCell ref="U13:X13"/>
    <mergeCell ref="Y13:Z13"/>
    <mergeCell ref="AB13:AF13"/>
    <mergeCell ref="AG13:AH13"/>
    <mergeCell ref="AA11:AB11"/>
    <mergeCell ref="AC11:AD11"/>
    <mergeCell ref="AE11:AH11"/>
    <mergeCell ref="A12:F12"/>
    <mergeCell ref="I12:J12"/>
    <mergeCell ref="L12:N12"/>
    <mergeCell ref="O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11:F11"/>
    <mergeCell ref="G11:H11"/>
    <mergeCell ref="I11:K11"/>
    <mergeCell ref="L11:M11"/>
    <mergeCell ref="N11:O11"/>
    <mergeCell ref="Q11:R11"/>
    <mergeCell ref="S11:T11"/>
    <mergeCell ref="U11:X11"/>
    <mergeCell ref="Y11:Z11"/>
    <mergeCell ref="S7:X8"/>
    <mergeCell ref="Z7:AG8"/>
    <mergeCell ref="AH7:AI8"/>
    <mergeCell ref="A10:F10"/>
    <mergeCell ref="G10:K10"/>
    <mergeCell ref="M10:N10"/>
    <mergeCell ref="P10:Q10"/>
    <mergeCell ref="S10:W10"/>
    <mergeCell ref="X10:Y10"/>
    <mergeCell ref="AA10:AB10"/>
    <mergeCell ref="AD10:AF10"/>
    <mergeCell ref="AG10:AI10"/>
    <mergeCell ref="E2:G2"/>
    <mergeCell ref="I2:AB2"/>
    <mergeCell ref="U3:W3"/>
    <mergeCell ref="X3:AB3"/>
    <mergeCell ref="AD3:AE3"/>
    <mergeCell ref="AG3:AH3"/>
    <mergeCell ref="B4:E5"/>
    <mergeCell ref="F4:M5"/>
    <mergeCell ref="N4:Q5"/>
    <mergeCell ref="X4:AB4"/>
    <mergeCell ref="X5:AG5"/>
  </mergeCells>
  <phoneticPr fontId="1"/>
  <dataValidations count="11">
    <dataValidation type="list" allowBlank="1" showInputMessage="1" showErrorMessage="1" sqref="I24:W24">
      <formula1>$AQ$24:$AQ$26</formula1>
    </dataValidation>
    <dataValidation type="list" allowBlank="1" showInputMessage="1" showErrorMessage="1" sqref="AG25:AI25 U25:X25">
      <formula1>$AS$29:$AS$31</formula1>
    </dataValidation>
    <dataValidation type="list" allowBlank="1" showInputMessage="1" showErrorMessage="1" sqref="I25:N25">
      <formula1>$AQ$29:$AQ$31</formula1>
    </dataValidation>
    <dataValidation type="list" allowBlank="1" showInputMessage="1" showErrorMessage="1" sqref="I23">
      <formula1>$AL$24:$AL$29</formula1>
    </dataValidation>
    <dataValidation type="list" allowBlank="1" showInputMessage="1" showErrorMessage="1" sqref="I22:M22">
      <formula1>$AO$24:$AO$25</formula1>
    </dataValidation>
    <dataValidation type="list" allowBlank="1" showInputMessage="1" showErrorMessage="1" sqref="N20:N21">
      <formula1>$AL$21</formula1>
    </dataValidation>
    <dataValidation type="list" allowBlank="1" showInputMessage="1" showErrorMessage="1" sqref="X12:Y12 Y11:Z11 S11:T11 AB12:AC12 T12:U12 AC11:AD11 AF12:AG12">
      <formula1>$AL$22</formula1>
    </dataValidation>
    <dataValidation allowBlank="1" showErrorMessage="1" promptTitle="浮遊粉じん" prompt="小数点第3位を四捨五入し、小数点第2位で表示すること。" sqref="I20:I21"/>
    <dataValidation allowBlank="1" showErrorMessage="1" sqref="AW14 AT12"/>
    <dataValidation type="list" allowBlank="1" showInputMessage="1" showErrorMessage="1" sqref="A38:AI38">
      <formula1>$AK$37:$AK$38</formula1>
    </dataValidation>
    <dataValidation type="list" allowBlank="1" showInputMessage="1" showErrorMessage="1" sqref="AG10:AI10">
      <formula1>$AL$10:$AL$13</formula1>
    </dataValidation>
  </dataValidations>
  <pageMargins left="0.6692913385826772" right="0.15748031496062992" top="0.70866141732283472" bottom="0" header="0.43307086614173229" footer="0.35433070866141736"/>
  <pageSetup paperSize="9" orientation="portrait" cellComments="asDisplayed" horizont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view="pageBreakPreview" zoomScale="85" zoomScaleNormal="85" zoomScaleSheetLayoutView="85" workbookViewId="0">
      <selection activeCell="M10" sqref="M10:N10"/>
    </sheetView>
  </sheetViews>
  <sheetFormatPr defaultColWidth="9" defaultRowHeight="13.5" outlineLevelRow="1" outlineLevelCol="1" x14ac:dyDescent="0.15"/>
  <cols>
    <col min="1" max="6" width="2.5" style="1" customWidth="1"/>
    <col min="7" max="7" width="5" style="1" customWidth="1"/>
    <col min="8" max="8" width="2.625" style="1" customWidth="1"/>
    <col min="9" max="12" width="2.5" style="1" customWidth="1"/>
    <col min="13" max="13" width="2.625" style="1" customWidth="1"/>
    <col min="14" max="19" width="2.5" style="1" customWidth="1"/>
    <col min="20" max="20" width="3.125" style="1" customWidth="1"/>
    <col min="21" max="26" width="2.5" style="1" customWidth="1"/>
    <col min="27" max="27" width="3.25" style="1" customWidth="1"/>
    <col min="28" max="32" width="2.5" style="1" customWidth="1"/>
    <col min="33" max="33" width="3" style="1" customWidth="1"/>
    <col min="34" max="34" width="2.625" style="1" customWidth="1"/>
    <col min="35" max="35" width="4.875" style="1" customWidth="1"/>
    <col min="36" max="45" width="2.125" style="1" hidden="1" customWidth="1" outlineLevel="1"/>
    <col min="46" max="61" width="2.125" style="1" hidden="1" customWidth="1"/>
    <col min="62" max="16384" width="9" style="1"/>
  </cols>
  <sheetData>
    <row r="1" spans="1:60" ht="20.100000000000001" customHeight="1" x14ac:dyDescent="0.15">
      <c r="A1" s="59" t="s">
        <v>122</v>
      </c>
    </row>
    <row r="2" spans="1:60" ht="27" customHeight="1" outlineLevel="1" x14ac:dyDescent="0.15">
      <c r="B2" s="7"/>
      <c r="D2" s="7"/>
      <c r="E2" s="171"/>
      <c r="F2" s="171"/>
      <c r="G2" s="171"/>
      <c r="I2" s="171" t="s">
        <v>78</v>
      </c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21"/>
      <c r="AD2" s="21"/>
      <c r="AE2" s="21"/>
      <c r="AF2" s="21"/>
      <c r="AG2" s="21"/>
      <c r="AH2" s="21"/>
      <c r="AI2" s="17"/>
      <c r="AL2" s="7"/>
    </row>
    <row r="3" spans="1:60" ht="27" customHeight="1" outlineLevel="1" x14ac:dyDescent="0.15">
      <c r="U3" s="77" t="s">
        <v>91</v>
      </c>
      <c r="V3" s="77"/>
      <c r="W3" s="77"/>
      <c r="X3" s="203">
        <f>教室１!X3</f>
        <v>0</v>
      </c>
      <c r="Y3" s="203"/>
      <c r="Z3" s="203"/>
      <c r="AA3" s="203"/>
      <c r="AB3" s="203"/>
      <c r="AC3" s="17" t="s">
        <v>0</v>
      </c>
      <c r="AD3" s="203">
        <f>教室１!AD3</f>
        <v>0</v>
      </c>
      <c r="AE3" s="203"/>
      <c r="AF3" s="17" t="s">
        <v>1</v>
      </c>
      <c r="AG3" s="203">
        <f>教室１!AG3</f>
        <v>0</v>
      </c>
      <c r="AH3" s="203"/>
      <c r="AI3" s="17" t="s">
        <v>10</v>
      </c>
    </row>
    <row r="4" spans="1:60" ht="13.5" customHeight="1" outlineLevel="1" x14ac:dyDescent="0.15">
      <c r="B4" s="174" t="s">
        <v>6</v>
      </c>
      <c r="C4" s="174"/>
      <c r="D4" s="174"/>
      <c r="E4" s="174"/>
      <c r="F4" s="204">
        <f>教室１!F4</f>
        <v>0</v>
      </c>
      <c r="G4" s="204"/>
      <c r="H4" s="204"/>
      <c r="I4" s="204"/>
      <c r="J4" s="204"/>
      <c r="K4" s="204"/>
      <c r="L4" s="204"/>
      <c r="M4" s="204"/>
      <c r="N4" s="174" t="s">
        <v>7</v>
      </c>
      <c r="O4" s="174"/>
      <c r="P4" s="174"/>
      <c r="Q4" s="174"/>
      <c r="X4" s="184"/>
      <c r="Y4" s="184"/>
      <c r="Z4" s="184"/>
      <c r="AA4" s="184"/>
      <c r="AB4" s="184"/>
    </row>
    <row r="5" spans="1:60" ht="14.25" customHeight="1" outlineLevel="1" x14ac:dyDescent="0.15">
      <c r="B5" s="174"/>
      <c r="C5" s="174"/>
      <c r="D5" s="174"/>
      <c r="E5" s="174"/>
      <c r="F5" s="204"/>
      <c r="G5" s="204"/>
      <c r="H5" s="204"/>
      <c r="I5" s="204"/>
      <c r="J5" s="204"/>
      <c r="K5" s="204"/>
      <c r="L5" s="204"/>
      <c r="M5" s="204"/>
      <c r="N5" s="174"/>
      <c r="O5" s="174"/>
      <c r="P5" s="174"/>
      <c r="Q5" s="174"/>
      <c r="V5" s="2"/>
      <c r="W5" s="2"/>
      <c r="X5" s="97" t="s">
        <v>8</v>
      </c>
      <c r="Y5" s="97"/>
      <c r="Z5" s="97"/>
      <c r="AA5" s="97"/>
      <c r="AB5" s="97"/>
      <c r="AC5" s="97"/>
      <c r="AD5" s="97"/>
      <c r="AE5" s="97"/>
      <c r="AF5" s="97"/>
      <c r="AG5" s="97"/>
      <c r="AH5" s="2"/>
      <c r="AI5" s="2"/>
    </row>
    <row r="6" spans="1:60" outlineLevel="1" x14ac:dyDescent="0.15"/>
    <row r="7" spans="1:60" ht="13.5" customHeight="1" outlineLevel="1" x14ac:dyDescent="0.15">
      <c r="S7" s="110" t="s">
        <v>9</v>
      </c>
      <c r="T7" s="110"/>
      <c r="U7" s="110"/>
      <c r="V7" s="110"/>
      <c r="W7" s="110"/>
      <c r="X7" s="110"/>
      <c r="Z7" s="204">
        <f>教室１!Z7</f>
        <v>0</v>
      </c>
      <c r="AA7" s="204"/>
      <c r="AB7" s="204"/>
      <c r="AC7" s="204"/>
      <c r="AD7" s="204"/>
      <c r="AE7" s="204"/>
      <c r="AF7" s="204"/>
      <c r="AG7" s="204"/>
      <c r="AH7" s="145"/>
      <c r="AI7" s="145"/>
    </row>
    <row r="8" spans="1:60" ht="13.5" customHeight="1" outlineLevel="1" x14ac:dyDescent="0.15">
      <c r="S8" s="110"/>
      <c r="T8" s="110"/>
      <c r="U8" s="110"/>
      <c r="V8" s="110"/>
      <c r="W8" s="110"/>
      <c r="X8" s="110"/>
      <c r="Z8" s="205"/>
      <c r="AA8" s="205"/>
      <c r="AB8" s="205"/>
      <c r="AC8" s="205"/>
      <c r="AD8" s="205"/>
      <c r="AE8" s="205"/>
      <c r="AF8" s="205"/>
      <c r="AG8" s="205"/>
      <c r="AH8" s="145"/>
      <c r="AI8" s="145"/>
    </row>
    <row r="9" spans="1:60" ht="22.5" customHeight="1" outlineLevel="1" x14ac:dyDescent="0.15">
      <c r="U9" s="8"/>
      <c r="V9" s="8"/>
      <c r="W9" s="8"/>
      <c r="X9" s="8"/>
      <c r="Y9" s="18"/>
      <c r="Z9" s="9"/>
      <c r="AA9" s="9"/>
      <c r="AB9" s="9"/>
      <c r="AC9" s="9"/>
      <c r="AD9" s="9"/>
      <c r="AE9" s="9"/>
      <c r="AF9" s="9"/>
      <c r="AG9" s="9"/>
      <c r="AH9" s="8"/>
      <c r="AI9" s="8"/>
    </row>
    <row r="10" spans="1:60" ht="36" customHeight="1" outlineLevel="1" x14ac:dyDescent="0.15">
      <c r="A10" s="136" t="s">
        <v>50</v>
      </c>
      <c r="B10" s="137"/>
      <c r="C10" s="137"/>
      <c r="D10" s="137"/>
      <c r="E10" s="137"/>
      <c r="F10" s="138"/>
      <c r="G10" s="185">
        <f>X3</f>
        <v>0</v>
      </c>
      <c r="H10" s="186"/>
      <c r="I10" s="186"/>
      <c r="J10" s="186"/>
      <c r="K10" s="186"/>
      <c r="L10" s="19" t="s">
        <v>0</v>
      </c>
      <c r="M10" s="111"/>
      <c r="N10" s="111"/>
      <c r="O10" s="19" t="s">
        <v>1</v>
      </c>
      <c r="P10" s="111"/>
      <c r="Q10" s="111"/>
      <c r="R10" s="20" t="s">
        <v>52</v>
      </c>
      <c r="S10" s="172" t="s">
        <v>71</v>
      </c>
      <c r="T10" s="173"/>
      <c r="U10" s="173"/>
      <c r="V10" s="173"/>
      <c r="W10" s="173"/>
      <c r="X10" s="111"/>
      <c r="Y10" s="111"/>
      <c r="Z10" s="13" t="s">
        <v>2</v>
      </c>
      <c r="AA10" s="147"/>
      <c r="AB10" s="147"/>
      <c r="AC10" s="20" t="s">
        <v>3</v>
      </c>
      <c r="AD10" s="78" t="s">
        <v>51</v>
      </c>
      <c r="AE10" s="78"/>
      <c r="AF10" s="78"/>
      <c r="AG10" s="111"/>
      <c r="AH10" s="111"/>
      <c r="AI10" s="112"/>
      <c r="AL10" s="1" t="s">
        <v>131</v>
      </c>
    </row>
    <row r="11" spans="1:60" ht="36" customHeight="1" outlineLevel="1" x14ac:dyDescent="0.15">
      <c r="A11" s="178" t="s">
        <v>60</v>
      </c>
      <c r="B11" s="116"/>
      <c r="C11" s="116"/>
      <c r="D11" s="116"/>
      <c r="E11" s="116"/>
      <c r="F11" s="179"/>
      <c r="G11" s="177"/>
      <c r="H11" s="115"/>
      <c r="I11" s="116" t="s">
        <v>67</v>
      </c>
      <c r="J11" s="116"/>
      <c r="K11" s="148"/>
      <c r="L11" s="115"/>
      <c r="M11" s="115"/>
      <c r="N11" s="131" t="s">
        <v>68</v>
      </c>
      <c r="O11" s="132"/>
      <c r="P11" s="14" t="s">
        <v>64</v>
      </c>
      <c r="Q11" s="116" t="s">
        <v>63</v>
      </c>
      <c r="R11" s="148"/>
      <c r="S11" s="117"/>
      <c r="T11" s="117"/>
      <c r="U11" s="116" t="s">
        <v>79</v>
      </c>
      <c r="V11" s="116"/>
      <c r="W11" s="116"/>
      <c r="X11" s="116"/>
      <c r="Y11" s="117"/>
      <c r="Z11" s="117"/>
      <c r="AA11" s="116" t="s">
        <v>62</v>
      </c>
      <c r="AB11" s="116"/>
      <c r="AC11" s="117"/>
      <c r="AD11" s="117"/>
      <c r="AE11" s="116" t="s">
        <v>80</v>
      </c>
      <c r="AF11" s="116"/>
      <c r="AG11" s="116"/>
      <c r="AH11" s="116"/>
      <c r="AI11" s="15" t="s">
        <v>61</v>
      </c>
      <c r="AL11" s="1" t="s">
        <v>133</v>
      </c>
      <c r="BF11" s="1" t="str">
        <f>IF(NOT(S11=""),U11,BG11)</f>
        <v>選択して</v>
      </c>
      <c r="BG11" s="1" t="str">
        <f>IF(NOT(Y11=""),AA11,BH11)</f>
        <v>選択して</v>
      </c>
      <c r="BH11" s="1" t="str">
        <f>IF(NOT(AC11=""),AE11,"選択して")</f>
        <v>選択して</v>
      </c>
    </row>
    <row r="12" spans="1:60" ht="27.75" customHeight="1" outlineLevel="1" x14ac:dyDescent="0.15">
      <c r="A12" s="153" t="s">
        <v>69</v>
      </c>
      <c r="B12" s="124"/>
      <c r="C12" s="124"/>
      <c r="D12" s="124"/>
      <c r="E12" s="124"/>
      <c r="F12" s="125"/>
      <c r="G12" s="40"/>
      <c r="H12" s="22" t="s">
        <v>11</v>
      </c>
      <c r="I12" s="152"/>
      <c r="J12" s="111"/>
      <c r="K12" s="12" t="s">
        <v>12</v>
      </c>
      <c r="L12" s="150" t="s">
        <v>66</v>
      </c>
      <c r="M12" s="124"/>
      <c r="N12" s="151"/>
      <c r="O12" s="126"/>
      <c r="P12" s="127"/>
      <c r="Q12" s="127"/>
      <c r="R12" s="127"/>
      <c r="S12" s="128"/>
      <c r="T12" s="113"/>
      <c r="U12" s="114"/>
      <c r="V12" s="175" t="s">
        <v>25</v>
      </c>
      <c r="W12" s="176"/>
      <c r="X12" s="113"/>
      <c r="Y12" s="114"/>
      <c r="Z12" s="134" t="s">
        <v>30</v>
      </c>
      <c r="AA12" s="135"/>
      <c r="AB12" s="113"/>
      <c r="AC12" s="114"/>
      <c r="AD12" s="201" t="s">
        <v>26</v>
      </c>
      <c r="AE12" s="202"/>
      <c r="AF12" s="113"/>
      <c r="AG12" s="114"/>
      <c r="AH12" s="121" t="s">
        <v>15</v>
      </c>
      <c r="AI12" s="122"/>
      <c r="AL12" s="1" t="s">
        <v>132</v>
      </c>
    </row>
    <row r="13" spans="1:60" ht="27.75" customHeight="1" outlineLevel="1" x14ac:dyDescent="0.15">
      <c r="A13" s="153" t="s">
        <v>49</v>
      </c>
      <c r="B13" s="124"/>
      <c r="C13" s="124"/>
      <c r="D13" s="124"/>
      <c r="E13" s="124"/>
      <c r="F13" s="125"/>
      <c r="G13" s="11"/>
      <c r="H13" s="131" t="s">
        <v>16</v>
      </c>
      <c r="I13" s="131"/>
      <c r="J13" s="131"/>
      <c r="K13" s="131"/>
      <c r="L13" s="149"/>
      <c r="M13" s="149"/>
      <c r="N13" s="5" t="s">
        <v>17</v>
      </c>
      <c r="O13" s="133" t="s">
        <v>18</v>
      </c>
      <c r="P13" s="131"/>
      <c r="Q13" s="131"/>
      <c r="R13" s="149"/>
      <c r="S13" s="149"/>
      <c r="T13" s="3" t="s">
        <v>17</v>
      </c>
      <c r="U13" s="133" t="s">
        <v>19</v>
      </c>
      <c r="V13" s="131"/>
      <c r="W13" s="131"/>
      <c r="X13" s="131"/>
      <c r="Y13" s="149"/>
      <c r="Z13" s="149"/>
      <c r="AA13" s="5" t="s">
        <v>17</v>
      </c>
      <c r="AB13" s="133" t="s">
        <v>20</v>
      </c>
      <c r="AC13" s="131"/>
      <c r="AD13" s="131"/>
      <c r="AE13" s="131"/>
      <c r="AF13" s="131"/>
      <c r="AG13" s="123" t="str">
        <f>IF(Y13="","",SUM(L13+R13+Y13))</f>
        <v/>
      </c>
      <c r="AH13" s="123"/>
      <c r="AI13" s="3" t="s">
        <v>17</v>
      </c>
      <c r="AL13" s="1" t="s">
        <v>134</v>
      </c>
    </row>
    <row r="14" spans="1:60" ht="27.75" customHeight="1" outlineLevel="1" x14ac:dyDescent="0.15">
      <c r="A14" s="192" t="s">
        <v>65</v>
      </c>
      <c r="B14" s="193"/>
      <c r="C14" s="193"/>
      <c r="D14" s="193"/>
      <c r="E14" s="193"/>
      <c r="F14" s="194"/>
      <c r="G14" s="10"/>
      <c r="H14" s="10"/>
      <c r="I14" s="10"/>
      <c r="J14" s="124" t="s">
        <v>13</v>
      </c>
      <c r="K14" s="124"/>
      <c r="L14" s="124"/>
      <c r="M14" s="124"/>
      <c r="N14" s="124"/>
      <c r="O14" s="124"/>
      <c r="P14" s="124"/>
      <c r="Q14" s="124"/>
      <c r="R14" s="120"/>
      <c r="S14" s="120"/>
      <c r="T14" s="120"/>
      <c r="U14" s="124" t="s">
        <v>31</v>
      </c>
      <c r="V14" s="125"/>
      <c r="W14" s="197" t="s">
        <v>14</v>
      </c>
      <c r="X14" s="198"/>
      <c r="Y14" s="198"/>
      <c r="Z14" s="198"/>
      <c r="AA14" s="198"/>
      <c r="AB14" s="198"/>
      <c r="AC14" s="198"/>
      <c r="AD14" s="198"/>
      <c r="AE14" s="120"/>
      <c r="AF14" s="120"/>
      <c r="AG14" s="120"/>
      <c r="AH14" s="124" t="s">
        <v>32</v>
      </c>
      <c r="AI14" s="125"/>
    </row>
    <row r="15" spans="1:60" ht="7.5" customHeight="1" outlineLevel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6"/>
      <c r="O15" s="6"/>
      <c r="P15" s="6"/>
      <c r="Q15" s="5"/>
      <c r="R15" s="5"/>
      <c r="S15" s="5"/>
      <c r="T15" s="5"/>
      <c r="U15" s="5"/>
      <c r="V15" s="5"/>
      <c r="W15" s="6"/>
      <c r="X15" s="6"/>
      <c r="Y15" s="6"/>
      <c r="Z15" s="6"/>
      <c r="AA15" s="5"/>
      <c r="AB15" s="5"/>
      <c r="AC15" s="4"/>
      <c r="AD15" s="4"/>
      <c r="AE15" s="4"/>
      <c r="AF15" s="4"/>
      <c r="AG15" s="4"/>
      <c r="AH15" s="4"/>
      <c r="AI15" s="4"/>
    </row>
    <row r="16" spans="1:60" ht="20.25" customHeight="1" outlineLevel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6"/>
      <c r="O16" s="6"/>
      <c r="P16" s="6"/>
      <c r="Q16" s="5"/>
      <c r="R16" s="5"/>
      <c r="S16" s="129" t="s">
        <v>48</v>
      </c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Q16" s="33"/>
    </row>
    <row r="17" spans="1:48" ht="27.75" customHeight="1" outlineLevel="1" x14ac:dyDescent="0.2">
      <c r="A17" s="163" t="s">
        <v>33</v>
      </c>
      <c r="B17" s="164"/>
      <c r="C17" s="136" t="s">
        <v>53</v>
      </c>
      <c r="D17" s="137"/>
      <c r="E17" s="137"/>
      <c r="F17" s="137"/>
      <c r="G17" s="137"/>
      <c r="H17" s="138"/>
      <c r="I17" s="189"/>
      <c r="J17" s="190"/>
      <c r="K17" s="190"/>
      <c r="L17" s="190"/>
      <c r="M17" s="190"/>
      <c r="N17" s="191"/>
      <c r="O17" s="191"/>
      <c r="P17" s="78" t="s">
        <v>92</v>
      </c>
      <c r="Q17" s="78"/>
      <c r="R17" s="79"/>
      <c r="S17" s="80" t="str">
        <f>IF(I17="","",IF(I17&lt;=1500,"適合","不適合"))</f>
        <v/>
      </c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2"/>
    </row>
    <row r="18" spans="1:48" ht="27.75" customHeight="1" outlineLevel="1" x14ac:dyDescent="0.2">
      <c r="A18" s="163" t="s">
        <v>34</v>
      </c>
      <c r="B18" s="164"/>
      <c r="C18" s="136" t="s">
        <v>54</v>
      </c>
      <c r="D18" s="137"/>
      <c r="E18" s="137"/>
      <c r="F18" s="137"/>
      <c r="G18" s="137"/>
      <c r="H18" s="138"/>
      <c r="I18" s="139"/>
      <c r="J18" s="140"/>
      <c r="K18" s="140"/>
      <c r="L18" s="140"/>
      <c r="M18" s="140"/>
      <c r="N18" s="23"/>
      <c r="O18" s="23"/>
      <c r="P18" s="78" t="s">
        <v>31</v>
      </c>
      <c r="Q18" s="78"/>
      <c r="R18" s="79"/>
      <c r="S18" s="80" t="str">
        <f>IF(I18="","",IF(AND(I18&gt;=18,I18&lt;=28),"適合","不適合"))</f>
        <v/>
      </c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2"/>
    </row>
    <row r="19" spans="1:48" ht="27.75" customHeight="1" outlineLevel="1" x14ac:dyDescent="0.2">
      <c r="A19" s="163" t="s">
        <v>35</v>
      </c>
      <c r="B19" s="164"/>
      <c r="C19" s="136" t="s">
        <v>55</v>
      </c>
      <c r="D19" s="137"/>
      <c r="E19" s="137"/>
      <c r="F19" s="137"/>
      <c r="G19" s="137"/>
      <c r="H19" s="138"/>
      <c r="I19" s="139"/>
      <c r="J19" s="140"/>
      <c r="K19" s="140"/>
      <c r="L19" s="140"/>
      <c r="M19" s="140"/>
      <c r="N19" s="23"/>
      <c r="O19" s="23"/>
      <c r="P19" s="78" t="s">
        <v>4</v>
      </c>
      <c r="Q19" s="78"/>
      <c r="R19" s="79"/>
      <c r="S19" s="80" t="str">
        <f>IF(I19="","",IF(AND(I19&gt;=30,I19&lt;=80),"適合","不適合"))</f>
        <v/>
      </c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</row>
    <row r="20" spans="1:48" ht="27.75" customHeight="1" outlineLevel="1" x14ac:dyDescent="0.2">
      <c r="A20" s="163" t="s">
        <v>36</v>
      </c>
      <c r="B20" s="164"/>
      <c r="C20" s="136" t="s">
        <v>56</v>
      </c>
      <c r="D20" s="137"/>
      <c r="E20" s="137"/>
      <c r="F20" s="137"/>
      <c r="G20" s="137"/>
      <c r="H20" s="138"/>
      <c r="I20" s="143"/>
      <c r="J20" s="144"/>
      <c r="K20" s="144"/>
      <c r="L20" s="144"/>
      <c r="M20" s="144"/>
      <c r="N20" s="167"/>
      <c r="O20" s="167"/>
      <c r="P20" s="78" t="s">
        <v>135</v>
      </c>
      <c r="Q20" s="78"/>
      <c r="R20" s="79"/>
      <c r="S20" s="80" t="str">
        <f>IF(I20="","",IF(I20&lt;=0.104,"適合","不適合"))</f>
        <v/>
      </c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2"/>
    </row>
    <row r="21" spans="1:48" ht="27.75" customHeight="1" outlineLevel="1" x14ac:dyDescent="0.2">
      <c r="A21" s="163" t="s">
        <v>37</v>
      </c>
      <c r="B21" s="164"/>
      <c r="C21" s="136" t="s">
        <v>57</v>
      </c>
      <c r="D21" s="137"/>
      <c r="E21" s="137"/>
      <c r="F21" s="137"/>
      <c r="G21" s="137"/>
      <c r="H21" s="138"/>
      <c r="I21" s="187"/>
      <c r="J21" s="188"/>
      <c r="K21" s="188"/>
      <c r="L21" s="188"/>
      <c r="M21" s="188"/>
      <c r="N21" s="167"/>
      <c r="O21" s="167"/>
      <c r="P21" s="78" t="s">
        <v>136</v>
      </c>
      <c r="Q21" s="78"/>
      <c r="R21" s="79"/>
      <c r="S21" s="80" t="str">
        <f>IF(I21="","",IF(I21&lt;=0.504,"適合","不適合"))</f>
        <v/>
      </c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2"/>
      <c r="AL21" s="34" t="s">
        <v>81</v>
      </c>
      <c r="AV21" s="39"/>
    </row>
    <row r="22" spans="1:48" ht="27.75" customHeight="1" outlineLevel="1" x14ac:dyDescent="0.2">
      <c r="A22" s="159" t="s">
        <v>21</v>
      </c>
      <c r="B22" s="160"/>
      <c r="C22" s="136" t="s">
        <v>42</v>
      </c>
      <c r="D22" s="137"/>
      <c r="E22" s="137"/>
      <c r="F22" s="137"/>
      <c r="G22" s="137"/>
      <c r="H22" s="138"/>
      <c r="I22" s="167"/>
      <c r="J22" s="167"/>
      <c r="K22" s="167"/>
      <c r="L22" s="167"/>
      <c r="M22" s="167"/>
      <c r="N22" s="2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27"/>
      <c r="AB22" s="27"/>
      <c r="AC22" s="27"/>
      <c r="AD22" s="27"/>
      <c r="AE22" s="27"/>
      <c r="AF22" s="27"/>
      <c r="AG22" s="27"/>
      <c r="AH22" s="27"/>
      <c r="AI22" s="28"/>
      <c r="AL22" s="35" t="s">
        <v>72</v>
      </c>
      <c r="AT22" s="36"/>
    </row>
    <row r="23" spans="1:48" ht="22.5" customHeight="1" outlineLevel="1" x14ac:dyDescent="0.15">
      <c r="A23" s="141" t="s">
        <v>22</v>
      </c>
      <c r="B23" s="142"/>
      <c r="C23" s="136" t="s">
        <v>43</v>
      </c>
      <c r="D23" s="137"/>
      <c r="E23" s="137"/>
      <c r="F23" s="137"/>
      <c r="G23" s="137"/>
      <c r="H23" s="138"/>
      <c r="I23" s="165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30"/>
      <c r="AC23" s="30"/>
      <c r="AD23" s="30"/>
      <c r="AE23" s="30"/>
      <c r="AF23" s="30"/>
      <c r="AG23" s="30"/>
      <c r="AH23" s="30"/>
      <c r="AI23" s="31"/>
    </row>
    <row r="24" spans="1:48" ht="22.5" customHeight="1" outlineLevel="1" x14ac:dyDescent="0.15">
      <c r="A24" s="141" t="s">
        <v>23</v>
      </c>
      <c r="B24" s="142"/>
      <c r="C24" s="136" t="s">
        <v>44</v>
      </c>
      <c r="D24" s="137"/>
      <c r="E24" s="137"/>
      <c r="F24" s="137"/>
      <c r="G24" s="137"/>
      <c r="H24" s="138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38"/>
      <c r="Y24" s="38"/>
      <c r="Z24" s="38"/>
      <c r="AA24" s="38"/>
      <c r="AB24" s="26"/>
      <c r="AC24" s="26"/>
      <c r="AD24" s="26"/>
      <c r="AE24" s="26"/>
      <c r="AF24" s="26"/>
      <c r="AG24" s="26"/>
      <c r="AH24" s="26"/>
      <c r="AI24" s="29"/>
      <c r="AL24" s="37" t="s">
        <v>82</v>
      </c>
      <c r="AM24" s="8"/>
      <c r="AN24" s="8"/>
      <c r="AO24" s="8" t="s">
        <v>27</v>
      </c>
      <c r="AP24" s="8"/>
      <c r="AQ24" s="8" t="s">
        <v>85</v>
      </c>
      <c r="AR24" s="8"/>
      <c r="AS24" s="8"/>
      <c r="AT24" s="8"/>
    </row>
    <row r="25" spans="1:48" ht="22.5" customHeight="1" outlineLevel="1" x14ac:dyDescent="0.15">
      <c r="A25" s="161" t="s">
        <v>24</v>
      </c>
      <c r="B25" s="162"/>
      <c r="C25" s="136" t="s">
        <v>45</v>
      </c>
      <c r="D25" s="137"/>
      <c r="E25" s="137"/>
      <c r="F25" s="137"/>
      <c r="G25" s="137"/>
      <c r="H25" s="138"/>
      <c r="I25" s="168"/>
      <c r="J25" s="169"/>
      <c r="K25" s="169"/>
      <c r="L25" s="169"/>
      <c r="M25" s="169"/>
      <c r="N25" s="169"/>
      <c r="O25" s="199" t="s">
        <v>89</v>
      </c>
      <c r="P25" s="199"/>
      <c r="Q25" s="199"/>
      <c r="R25" s="199"/>
      <c r="S25" s="199"/>
      <c r="T25" s="200"/>
      <c r="U25" s="168"/>
      <c r="V25" s="169"/>
      <c r="W25" s="169"/>
      <c r="X25" s="170"/>
      <c r="Y25" s="195" t="s">
        <v>90</v>
      </c>
      <c r="Z25" s="195"/>
      <c r="AA25" s="195"/>
      <c r="AB25" s="195"/>
      <c r="AC25" s="195"/>
      <c r="AD25" s="195"/>
      <c r="AE25" s="195"/>
      <c r="AF25" s="196"/>
      <c r="AG25" s="112"/>
      <c r="AH25" s="170"/>
      <c r="AI25" s="170"/>
      <c r="AL25" s="8" t="s">
        <v>39</v>
      </c>
      <c r="AO25" s="1" t="s">
        <v>83</v>
      </c>
      <c r="AQ25" s="8" t="s">
        <v>86</v>
      </c>
      <c r="AR25" s="8"/>
      <c r="AS25" s="8"/>
      <c r="AT25" s="8"/>
    </row>
    <row r="26" spans="1:48" ht="10.5" customHeight="1" outlineLevel="1" x14ac:dyDescent="0.15">
      <c r="A26" s="154" t="s">
        <v>33</v>
      </c>
      <c r="B26" s="155"/>
      <c r="C26" s="156" t="s">
        <v>46</v>
      </c>
      <c r="D26" s="157"/>
      <c r="E26" s="157"/>
      <c r="F26" s="157"/>
      <c r="G26" s="157"/>
      <c r="H26" s="158"/>
      <c r="I26" s="108" t="s">
        <v>70</v>
      </c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9"/>
      <c r="AL26" s="8" t="s">
        <v>40</v>
      </c>
      <c r="AQ26" s="8" t="s">
        <v>123</v>
      </c>
      <c r="AR26" s="8"/>
      <c r="AS26" s="8"/>
      <c r="AT26" s="8"/>
    </row>
    <row r="27" spans="1:48" ht="10.5" customHeight="1" outlineLevel="1" x14ac:dyDescent="0.15">
      <c r="A27" s="118"/>
      <c r="B27" s="93"/>
      <c r="C27" s="96"/>
      <c r="D27" s="97"/>
      <c r="E27" s="97"/>
      <c r="F27" s="97"/>
      <c r="G27" s="97"/>
      <c r="H27" s="9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9"/>
      <c r="AL27" s="8" t="s">
        <v>5</v>
      </c>
      <c r="AR27" s="8"/>
      <c r="AS27" s="8"/>
      <c r="AT27" s="8"/>
    </row>
    <row r="28" spans="1:48" ht="10.5" customHeight="1" outlineLevel="1" x14ac:dyDescent="0.15">
      <c r="A28" s="92" t="s">
        <v>34</v>
      </c>
      <c r="B28" s="93"/>
      <c r="C28" s="96" t="s">
        <v>58</v>
      </c>
      <c r="D28" s="97"/>
      <c r="E28" s="97"/>
      <c r="F28" s="97"/>
      <c r="G28" s="97"/>
      <c r="H28" s="98"/>
      <c r="I28" s="108" t="s">
        <v>119</v>
      </c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9"/>
      <c r="AL28" s="8" t="s">
        <v>84</v>
      </c>
    </row>
    <row r="29" spans="1:48" ht="10.5" customHeight="1" outlineLevel="1" x14ac:dyDescent="0.15">
      <c r="A29" s="118"/>
      <c r="B29" s="93"/>
      <c r="C29" s="96"/>
      <c r="D29" s="97"/>
      <c r="E29" s="97"/>
      <c r="F29" s="97"/>
      <c r="G29" s="97"/>
      <c r="H29" s="9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9"/>
      <c r="AL29" s="1" t="s">
        <v>15</v>
      </c>
      <c r="AQ29" s="25" t="s">
        <v>87</v>
      </c>
      <c r="AR29" s="25"/>
      <c r="AS29" s="24" t="s">
        <v>28</v>
      </c>
    </row>
    <row r="30" spans="1:48" ht="10.5" customHeight="1" outlineLevel="1" x14ac:dyDescent="0.15">
      <c r="A30" s="92" t="s">
        <v>35</v>
      </c>
      <c r="B30" s="93"/>
      <c r="C30" s="96" t="s">
        <v>59</v>
      </c>
      <c r="D30" s="97"/>
      <c r="E30" s="97"/>
      <c r="F30" s="97"/>
      <c r="G30" s="97"/>
      <c r="H30" s="98"/>
      <c r="I30" s="108" t="s">
        <v>41</v>
      </c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9"/>
      <c r="AQ30" s="25" t="s">
        <v>88</v>
      </c>
      <c r="AR30" s="25"/>
      <c r="AS30" s="24" t="s">
        <v>29</v>
      </c>
    </row>
    <row r="31" spans="1:48" ht="10.5" customHeight="1" outlineLevel="1" x14ac:dyDescent="0.15">
      <c r="A31" s="118"/>
      <c r="B31" s="93"/>
      <c r="C31" s="96"/>
      <c r="D31" s="97"/>
      <c r="E31" s="97"/>
      <c r="F31" s="97"/>
      <c r="G31" s="97"/>
      <c r="H31" s="9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9"/>
      <c r="AQ31" s="25" t="s">
        <v>47</v>
      </c>
      <c r="AR31" s="25"/>
      <c r="AS31" s="25" t="s">
        <v>47</v>
      </c>
    </row>
    <row r="32" spans="1:48" ht="10.5" customHeight="1" outlineLevel="1" x14ac:dyDescent="0.15">
      <c r="A32" s="92" t="s">
        <v>36</v>
      </c>
      <c r="B32" s="93"/>
      <c r="C32" s="96" t="s">
        <v>56</v>
      </c>
      <c r="D32" s="97"/>
      <c r="E32" s="97"/>
      <c r="F32" s="97"/>
      <c r="G32" s="97"/>
      <c r="H32" s="98"/>
      <c r="I32" s="108" t="s">
        <v>137</v>
      </c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9"/>
      <c r="AQ32" s="25"/>
      <c r="AR32" s="25"/>
    </row>
    <row r="33" spans="1:37" ht="10.5" customHeight="1" outlineLevel="1" x14ac:dyDescent="0.15">
      <c r="A33" s="118"/>
      <c r="B33" s="93"/>
      <c r="C33" s="96"/>
      <c r="D33" s="97"/>
      <c r="E33" s="97"/>
      <c r="F33" s="97"/>
      <c r="G33" s="97"/>
      <c r="H33" s="9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9"/>
    </row>
    <row r="34" spans="1:37" ht="10.5" customHeight="1" outlineLevel="1" x14ac:dyDescent="0.15">
      <c r="A34" s="92" t="s">
        <v>37</v>
      </c>
      <c r="B34" s="93"/>
      <c r="C34" s="96" t="s">
        <v>57</v>
      </c>
      <c r="D34" s="97"/>
      <c r="E34" s="97"/>
      <c r="F34" s="97"/>
      <c r="G34" s="97"/>
      <c r="H34" s="98"/>
      <c r="I34" s="102" t="s">
        <v>138</v>
      </c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4"/>
    </row>
    <row r="35" spans="1:37" ht="10.5" customHeight="1" outlineLevel="1" x14ac:dyDescent="0.15">
      <c r="A35" s="94"/>
      <c r="B35" s="95"/>
      <c r="C35" s="99"/>
      <c r="D35" s="100"/>
      <c r="E35" s="100"/>
      <c r="F35" s="100"/>
      <c r="G35" s="100"/>
      <c r="H35" s="101"/>
      <c r="I35" s="105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7"/>
    </row>
    <row r="36" spans="1:37" ht="10.5" customHeight="1" outlineLevel="1" x14ac:dyDescent="0.15">
      <c r="A36" s="71" t="s">
        <v>77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3"/>
    </row>
    <row r="37" spans="1:37" ht="15" customHeight="1" outlineLevel="1" x14ac:dyDescent="0.15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K37" s="1" t="s">
        <v>73</v>
      </c>
    </row>
    <row r="38" spans="1:37" ht="17.25" customHeight="1" outlineLevel="1" x14ac:dyDescent="0.1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K38" s="1" t="s">
        <v>74</v>
      </c>
    </row>
    <row r="39" spans="1:37" ht="17.100000000000001" customHeight="1" outlineLevel="1" x14ac:dyDescent="0.15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5"/>
      <c r="AK39" s="1" t="s">
        <v>75</v>
      </c>
    </row>
    <row r="40" spans="1:37" ht="17.100000000000001" customHeight="1" outlineLevel="1" x14ac:dyDescent="0.15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5"/>
      <c r="AK40" s="1" t="s">
        <v>76</v>
      </c>
    </row>
    <row r="41" spans="1:37" s="32" customFormat="1" ht="11.25" customHeight="1" outlineLevel="1" x14ac:dyDescent="0.15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5"/>
      <c r="AK41" s="1"/>
    </row>
    <row r="42" spans="1:37" s="32" customFormat="1" ht="17.100000000000001" customHeight="1" outlineLevel="1" x14ac:dyDescent="0.1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</row>
    <row r="43" spans="1:37" ht="20.100000000000001" customHeight="1" x14ac:dyDescent="0.15">
      <c r="A43" s="180" t="s">
        <v>120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</row>
    <row r="44" spans="1:37" ht="15" customHeight="1" x14ac:dyDescent="0.15">
      <c r="A44" s="182" t="s">
        <v>121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</row>
    <row r="45" spans="1:37" ht="15" customHeight="1" x14ac:dyDescent="0.1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</row>
    <row r="46" spans="1:37" ht="10.5" customHeight="1" x14ac:dyDescent="0.15">
      <c r="A46" s="16"/>
      <c r="AI46" s="16"/>
    </row>
    <row r="47" spans="1:37" ht="10.5" customHeight="1" x14ac:dyDescent="0.15">
      <c r="A47" s="16"/>
      <c r="AI47" s="16"/>
    </row>
    <row r="48" spans="1:37" ht="10.5" customHeight="1" x14ac:dyDescent="0.15">
      <c r="A48" s="16"/>
      <c r="AI48" s="16"/>
    </row>
    <row r="49" spans="1:35" ht="10.5" customHeight="1" x14ac:dyDescent="0.15">
      <c r="A49" s="16"/>
      <c r="AI49" s="16"/>
    </row>
    <row r="50" spans="1:35" ht="10.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</row>
  </sheetData>
  <sheetProtection sheet="1" objects="1" scenarios="1" formatCells="0" selectLockedCells="1"/>
  <dataConsolidate/>
  <mergeCells count="127">
    <mergeCell ref="A43:AI43"/>
    <mergeCell ref="A44:AI45"/>
    <mergeCell ref="A34:B35"/>
    <mergeCell ref="C34:H35"/>
    <mergeCell ref="I34:AI35"/>
    <mergeCell ref="A36:AI37"/>
    <mergeCell ref="A38:AI38"/>
    <mergeCell ref="A39:AI42"/>
    <mergeCell ref="A28:B29"/>
    <mergeCell ref="C28:H29"/>
    <mergeCell ref="I28:AI29"/>
    <mergeCell ref="A30:B31"/>
    <mergeCell ref="C30:H31"/>
    <mergeCell ref="I30:AI31"/>
    <mergeCell ref="A32:B33"/>
    <mergeCell ref="C32:H33"/>
    <mergeCell ref="I32:AI33"/>
    <mergeCell ref="A25:B25"/>
    <mergeCell ref="C25:H25"/>
    <mergeCell ref="I25:N25"/>
    <mergeCell ref="O25:T25"/>
    <mergeCell ref="U25:X25"/>
    <mergeCell ref="Y25:AF25"/>
    <mergeCell ref="AG25:AI25"/>
    <mergeCell ref="A26:B27"/>
    <mergeCell ref="C26:H27"/>
    <mergeCell ref="I26:AI27"/>
    <mergeCell ref="A22:B22"/>
    <mergeCell ref="C22:H22"/>
    <mergeCell ref="I22:M22"/>
    <mergeCell ref="A23:B23"/>
    <mergeCell ref="C23:H23"/>
    <mergeCell ref="I23:AA23"/>
    <mergeCell ref="A24:B24"/>
    <mergeCell ref="C24:H24"/>
    <mergeCell ref="I24:W24"/>
    <mergeCell ref="A20:B20"/>
    <mergeCell ref="C20:H20"/>
    <mergeCell ref="I20:M20"/>
    <mergeCell ref="N20:O20"/>
    <mergeCell ref="P20:R20"/>
    <mergeCell ref="S20:AI20"/>
    <mergeCell ref="A21:B21"/>
    <mergeCell ref="C21:H21"/>
    <mergeCell ref="I21:M21"/>
    <mergeCell ref="N21:O21"/>
    <mergeCell ref="P21:R21"/>
    <mergeCell ref="S21:AI21"/>
    <mergeCell ref="A18:B18"/>
    <mergeCell ref="C18:H18"/>
    <mergeCell ref="I18:M18"/>
    <mergeCell ref="P18:R18"/>
    <mergeCell ref="S18:AI18"/>
    <mergeCell ref="A19:B19"/>
    <mergeCell ref="C19:H19"/>
    <mergeCell ref="I19:M19"/>
    <mergeCell ref="P19:R19"/>
    <mergeCell ref="S19:AI19"/>
    <mergeCell ref="A14:F14"/>
    <mergeCell ref="J14:Q14"/>
    <mergeCell ref="R14:T14"/>
    <mergeCell ref="U14:V14"/>
    <mergeCell ref="W14:AD14"/>
    <mergeCell ref="AE14:AG14"/>
    <mergeCell ref="AH14:AI14"/>
    <mergeCell ref="S16:AI16"/>
    <mergeCell ref="A17:B17"/>
    <mergeCell ref="C17:H17"/>
    <mergeCell ref="I17:O17"/>
    <mergeCell ref="P17:R17"/>
    <mergeCell ref="S17:AI17"/>
    <mergeCell ref="A13:F13"/>
    <mergeCell ref="H13:K13"/>
    <mergeCell ref="L13:M13"/>
    <mergeCell ref="O13:Q13"/>
    <mergeCell ref="R13:S13"/>
    <mergeCell ref="U13:X13"/>
    <mergeCell ref="Y13:Z13"/>
    <mergeCell ref="AB13:AF13"/>
    <mergeCell ref="AG13:AH13"/>
    <mergeCell ref="AA11:AB11"/>
    <mergeCell ref="AC11:AD11"/>
    <mergeCell ref="AE11:AH11"/>
    <mergeCell ref="A12:F12"/>
    <mergeCell ref="I12:J12"/>
    <mergeCell ref="L12:N12"/>
    <mergeCell ref="O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11:F11"/>
    <mergeCell ref="G11:H11"/>
    <mergeCell ref="I11:K11"/>
    <mergeCell ref="L11:M11"/>
    <mergeCell ref="N11:O11"/>
    <mergeCell ref="Q11:R11"/>
    <mergeCell ref="S11:T11"/>
    <mergeCell ref="U11:X11"/>
    <mergeCell ref="Y11:Z11"/>
    <mergeCell ref="S7:X8"/>
    <mergeCell ref="Z7:AG8"/>
    <mergeCell ref="AH7:AI8"/>
    <mergeCell ref="A10:F10"/>
    <mergeCell ref="G10:K10"/>
    <mergeCell ref="M10:N10"/>
    <mergeCell ref="P10:Q10"/>
    <mergeCell ref="S10:W10"/>
    <mergeCell ref="X10:Y10"/>
    <mergeCell ref="AA10:AB10"/>
    <mergeCell ref="AD10:AF10"/>
    <mergeCell ref="AG10:AI10"/>
    <mergeCell ref="E2:G2"/>
    <mergeCell ref="I2:AB2"/>
    <mergeCell ref="U3:W3"/>
    <mergeCell ref="X3:AB3"/>
    <mergeCell ref="AD3:AE3"/>
    <mergeCell ref="AG3:AH3"/>
    <mergeCell ref="B4:E5"/>
    <mergeCell ref="F4:M5"/>
    <mergeCell ref="N4:Q5"/>
    <mergeCell ref="X4:AB4"/>
    <mergeCell ref="X5:AG5"/>
  </mergeCells>
  <phoneticPr fontId="1"/>
  <dataValidations count="11">
    <dataValidation type="list" allowBlank="1" showInputMessage="1" showErrorMessage="1" sqref="A38:AI38">
      <formula1>$AK$37:$AK$38</formula1>
    </dataValidation>
    <dataValidation allowBlank="1" showErrorMessage="1" sqref="AW14 AT12"/>
    <dataValidation allowBlank="1" showErrorMessage="1" promptTitle="浮遊粉じん" prompt="小数点第3位を四捨五入し、小数点第2位で表示すること。" sqref="I20:I21"/>
    <dataValidation type="list" allowBlank="1" showInputMessage="1" showErrorMessage="1" sqref="X12:Y12 Y11:Z11 S11:T11 AB12:AC12 T12:U12 AC11:AD11 AF12:AG12">
      <formula1>$AL$22</formula1>
    </dataValidation>
    <dataValidation type="list" allowBlank="1" showInputMessage="1" showErrorMessage="1" sqref="N20:N21">
      <formula1>$AL$21</formula1>
    </dataValidation>
    <dataValidation type="list" allowBlank="1" showInputMessage="1" showErrorMessage="1" sqref="I22:M22">
      <formula1>$AO$24:$AO$25</formula1>
    </dataValidation>
    <dataValidation type="list" allowBlank="1" showInputMessage="1" showErrorMessage="1" sqref="I23">
      <formula1>$AL$24:$AL$29</formula1>
    </dataValidation>
    <dataValidation type="list" allowBlank="1" showInputMessage="1" showErrorMessage="1" sqref="I25:N25">
      <formula1>$AQ$29:$AQ$31</formula1>
    </dataValidation>
    <dataValidation type="list" allowBlank="1" showInputMessage="1" showErrorMessage="1" sqref="AG25:AI25 U25:X25">
      <formula1>$AS$29:$AS$31</formula1>
    </dataValidation>
    <dataValidation type="list" allowBlank="1" showInputMessage="1" showErrorMessage="1" sqref="I24:W24">
      <formula1>$AQ$24:$AQ$26</formula1>
    </dataValidation>
    <dataValidation type="list" allowBlank="1" showInputMessage="1" showErrorMessage="1" sqref="AG10:AI10">
      <formula1>$AL$10:$AL$13</formula1>
    </dataValidation>
  </dataValidations>
  <pageMargins left="0.6692913385826772" right="0.15748031496062992" top="0.70866141732283472" bottom="0" header="0.43307086614173229" footer="0.35433070866141736"/>
  <pageSetup paperSize="9" orientation="portrait" cellComments="asDisplayed" horizontalDpi="4294967293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108"/>
  <sheetViews>
    <sheetView zoomScale="77" zoomScaleNormal="77" workbookViewId="0">
      <selection activeCell="B4" sqref="B4:V8"/>
    </sheetView>
  </sheetViews>
  <sheetFormatPr defaultColWidth="9.125" defaultRowHeight="13.5" x14ac:dyDescent="0.15"/>
  <cols>
    <col min="22" max="22" width="51.625" customWidth="1"/>
    <col min="44" max="44" width="38" customWidth="1"/>
  </cols>
  <sheetData>
    <row r="1" spans="1:22" ht="13.5" customHeight="1" x14ac:dyDescent="0.15">
      <c r="B1" s="236" t="s">
        <v>93</v>
      </c>
      <c r="C1" s="237" t="s">
        <v>94</v>
      </c>
      <c r="D1" s="237" t="s">
        <v>95</v>
      </c>
      <c r="E1" s="237" t="s">
        <v>96</v>
      </c>
      <c r="F1" s="237" t="s">
        <v>51</v>
      </c>
      <c r="G1" s="236" t="s">
        <v>97</v>
      </c>
      <c r="H1" s="236" t="s">
        <v>98</v>
      </c>
      <c r="I1" s="236" t="s">
        <v>99</v>
      </c>
      <c r="J1" s="237" t="s">
        <v>100</v>
      </c>
      <c r="K1" s="236" t="s">
        <v>101</v>
      </c>
      <c r="L1" s="237" t="s">
        <v>102</v>
      </c>
      <c r="M1" s="237"/>
      <c r="N1" s="237" t="s">
        <v>103</v>
      </c>
      <c r="O1" s="237"/>
      <c r="P1" s="236" t="s">
        <v>104</v>
      </c>
      <c r="Q1" s="236"/>
      <c r="R1" s="237" t="s">
        <v>105</v>
      </c>
      <c r="S1" s="237"/>
      <c r="T1" s="237" t="s">
        <v>106</v>
      </c>
      <c r="U1" s="237"/>
      <c r="V1" s="239" t="s">
        <v>117</v>
      </c>
    </row>
    <row r="2" spans="1:22" ht="13.5" customHeight="1" x14ac:dyDescent="0.15">
      <c r="B2" s="236"/>
      <c r="C2" s="237"/>
      <c r="D2" s="237"/>
      <c r="E2" s="237"/>
      <c r="F2" s="237"/>
      <c r="G2" s="236"/>
      <c r="H2" s="236"/>
      <c r="I2" s="237"/>
      <c r="J2" s="237"/>
      <c r="K2" s="238"/>
      <c r="L2" s="65" t="s">
        <v>107</v>
      </c>
      <c r="M2" s="65" t="s">
        <v>108</v>
      </c>
      <c r="N2" s="65" t="s">
        <v>107</v>
      </c>
      <c r="O2" s="65" t="s">
        <v>108</v>
      </c>
      <c r="P2" s="236" t="s">
        <v>109</v>
      </c>
      <c r="Q2" s="236"/>
      <c r="R2" s="237"/>
      <c r="S2" s="237"/>
      <c r="T2" s="237"/>
      <c r="U2" s="237"/>
      <c r="V2" s="239"/>
    </row>
    <row r="3" spans="1:22" x14ac:dyDescent="0.15">
      <c r="B3" s="236"/>
      <c r="C3" s="237"/>
      <c r="D3" s="237"/>
      <c r="E3" s="237"/>
      <c r="F3" s="237"/>
      <c r="G3" s="236"/>
      <c r="H3" s="236"/>
      <c r="I3" s="237"/>
      <c r="J3" s="237"/>
      <c r="K3" s="238"/>
      <c r="L3" s="66" t="s">
        <v>110</v>
      </c>
      <c r="M3" s="66" t="s">
        <v>111</v>
      </c>
      <c r="N3" s="66" t="s">
        <v>110</v>
      </c>
      <c r="O3" s="66" t="s">
        <v>111</v>
      </c>
      <c r="P3" s="64" t="s">
        <v>63</v>
      </c>
      <c r="Q3" s="67" t="s">
        <v>118</v>
      </c>
      <c r="R3" s="240" t="s">
        <v>112</v>
      </c>
      <c r="S3" s="240"/>
      <c r="T3" s="237" t="s">
        <v>38</v>
      </c>
      <c r="U3" s="237"/>
      <c r="V3" s="239"/>
    </row>
    <row r="4" spans="1:22" x14ac:dyDescent="0.15">
      <c r="A4">
        <v>1</v>
      </c>
      <c r="B4" s="68" t="str">
        <f>B14</f>
        <v>0/0</v>
      </c>
      <c r="C4" s="68" t="str">
        <f t="shared" ref="C4:U4" si="0">C14</f>
        <v>0:0</v>
      </c>
      <c r="D4" s="68">
        <f t="shared" si="0"/>
        <v>0</v>
      </c>
      <c r="E4" s="68">
        <f t="shared" si="0"/>
        <v>0</v>
      </c>
      <c r="F4" s="68">
        <f t="shared" si="0"/>
        <v>0</v>
      </c>
      <c r="G4" s="68" t="str">
        <f t="shared" si="0"/>
        <v/>
      </c>
      <c r="H4" s="68">
        <f t="shared" si="0"/>
        <v>0</v>
      </c>
      <c r="I4" s="68">
        <f t="shared" si="0"/>
        <v>0</v>
      </c>
      <c r="J4" s="68">
        <f t="shared" si="0"/>
        <v>0</v>
      </c>
      <c r="K4" s="68" t="str">
        <f t="shared" si="0"/>
        <v>選択して</v>
      </c>
      <c r="L4" s="70">
        <f t="shared" si="0"/>
        <v>0</v>
      </c>
      <c r="M4" s="70">
        <f t="shared" si="0"/>
        <v>0</v>
      </c>
      <c r="N4" s="70">
        <f t="shared" si="0"/>
        <v>0</v>
      </c>
      <c r="O4" s="70">
        <f t="shared" si="0"/>
        <v>0</v>
      </c>
      <c r="P4" s="68" t="str">
        <f t="shared" si="0"/>
        <v>選択して</v>
      </c>
      <c r="Q4" s="68">
        <f t="shared" si="0"/>
        <v>0</v>
      </c>
      <c r="R4" s="68">
        <f t="shared" si="0"/>
        <v>0</v>
      </c>
      <c r="S4" s="68" t="str">
        <f t="shared" si="0"/>
        <v/>
      </c>
      <c r="T4" s="68">
        <f t="shared" si="0"/>
        <v>0</v>
      </c>
      <c r="U4" s="68" t="str">
        <f t="shared" si="0"/>
        <v/>
      </c>
      <c r="V4" s="68" t="str">
        <f>B28</f>
        <v/>
      </c>
    </row>
    <row r="5" spans="1:22" x14ac:dyDescent="0.15">
      <c r="A5">
        <v>2</v>
      </c>
      <c r="B5" s="68" t="str">
        <f>B34</f>
        <v>0/0</v>
      </c>
      <c r="C5" s="68" t="str">
        <f t="shared" ref="C5:U5" si="1">C34</f>
        <v>0:0</v>
      </c>
      <c r="D5" s="68">
        <f t="shared" si="1"/>
        <v>0</v>
      </c>
      <c r="E5" s="68">
        <f t="shared" si="1"/>
        <v>0</v>
      </c>
      <c r="F5" s="68">
        <f t="shared" si="1"/>
        <v>0</v>
      </c>
      <c r="G5" s="68" t="str">
        <f t="shared" si="1"/>
        <v/>
      </c>
      <c r="H5" s="68">
        <f t="shared" si="1"/>
        <v>0</v>
      </c>
      <c r="I5" s="68">
        <f t="shared" si="1"/>
        <v>0</v>
      </c>
      <c r="J5" s="68">
        <f t="shared" si="1"/>
        <v>0</v>
      </c>
      <c r="K5" s="68" t="str">
        <f t="shared" si="1"/>
        <v>選択して</v>
      </c>
      <c r="L5" s="70">
        <f t="shared" si="1"/>
        <v>0</v>
      </c>
      <c r="M5" s="70">
        <f t="shared" si="1"/>
        <v>0</v>
      </c>
      <c r="N5" s="70">
        <f t="shared" si="1"/>
        <v>0</v>
      </c>
      <c r="O5" s="70">
        <f t="shared" si="1"/>
        <v>0</v>
      </c>
      <c r="P5" s="68" t="str">
        <f t="shared" si="1"/>
        <v>選択して</v>
      </c>
      <c r="Q5" s="68">
        <f t="shared" si="1"/>
        <v>0</v>
      </c>
      <c r="R5" s="68">
        <f t="shared" si="1"/>
        <v>0</v>
      </c>
      <c r="S5" s="68" t="str">
        <f t="shared" si="1"/>
        <v/>
      </c>
      <c r="T5" s="68">
        <f t="shared" si="1"/>
        <v>0</v>
      </c>
      <c r="U5" s="68" t="str">
        <f t="shared" si="1"/>
        <v/>
      </c>
      <c r="V5" s="68" t="str">
        <f>B48</f>
        <v/>
      </c>
    </row>
    <row r="6" spans="1:22" x14ac:dyDescent="0.15">
      <c r="A6">
        <v>3</v>
      </c>
      <c r="B6" s="68" t="str">
        <f>B54</f>
        <v>0/0</v>
      </c>
      <c r="C6" s="68" t="str">
        <f t="shared" ref="C6:U6" si="2">C54</f>
        <v>0:0</v>
      </c>
      <c r="D6" s="68">
        <f t="shared" si="2"/>
        <v>0</v>
      </c>
      <c r="E6" s="68">
        <f t="shared" si="2"/>
        <v>0</v>
      </c>
      <c r="F6" s="68">
        <f t="shared" si="2"/>
        <v>0</v>
      </c>
      <c r="G6" s="68" t="str">
        <f t="shared" si="2"/>
        <v/>
      </c>
      <c r="H6" s="68">
        <f t="shared" si="2"/>
        <v>0</v>
      </c>
      <c r="I6" s="68">
        <f t="shared" si="2"/>
        <v>0</v>
      </c>
      <c r="J6" s="68">
        <f t="shared" si="2"/>
        <v>0</v>
      </c>
      <c r="K6" s="68" t="str">
        <f t="shared" si="2"/>
        <v>選択して</v>
      </c>
      <c r="L6" s="70">
        <f t="shared" si="2"/>
        <v>0</v>
      </c>
      <c r="M6" s="70">
        <f t="shared" si="2"/>
        <v>0</v>
      </c>
      <c r="N6" s="70">
        <f t="shared" si="2"/>
        <v>0</v>
      </c>
      <c r="O6" s="70">
        <f t="shared" si="2"/>
        <v>0</v>
      </c>
      <c r="P6" s="68" t="str">
        <f t="shared" si="2"/>
        <v>選択して</v>
      </c>
      <c r="Q6" s="68">
        <f t="shared" si="2"/>
        <v>0</v>
      </c>
      <c r="R6" s="68">
        <f t="shared" si="2"/>
        <v>0</v>
      </c>
      <c r="S6" s="68" t="str">
        <f t="shared" si="2"/>
        <v/>
      </c>
      <c r="T6" s="68">
        <f t="shared" si="2"/>
        <v>0</v>
      </c>
      <c r="U6" s="68" t="str">
        <f t="shared" si="2"/>
        <v/>
      </c>
      <c r="V6" s="68" t="str">
        <f>B68</f>
        <v/>
      </c>
    </row>
    <row r="7" spans="1:22" ht="13.5" customHeight="1" x14ac:dyDescent="0.15">
      <c r="A7">
        <v>4</v>
      </c>
      <c r="B7" s="68" t="str">
        <f>B74</f>
        <v>0/0</v>
      </c>
      <c r="C7" s="68" t="str">
        <f t="shared" ref="C7:U7" si="3">C74</f>
        <v>0:0</v>
      </c>
      <c r="D7" s="68">
        <f t="shared" si="3"/>
        <v>0</v>
      </c>
      <c r="E7" s="68">
        <f t="shared" si="3"/>
        <v>0</v>
      </c>
      <c r="F7" s="68">
        <f t="shared" si="3"/>
        <v>0</v>
      </c>
      <c r="G7" s="68" t="str">
        <f t="shared" si="3"/>
        <v/>
      </c>
      <c r="H7" s="68">
        <f t="shared" si="3"/>
        <v>0</v>
      </c>
      <c r="I7" s="68">
        <f t="shared" si="3"/>
        <v>0</v>
      </c>
      <c r="J7" s="68">
        <f t="shared" si="3"/>
        <v>0</v>
      </c>
      <c r="K7" s="68" t="str">
        <f t="shared" si="3"/>
        <v>選択して</v>
      </c>
      <c r="L7" s="70">
        <f t="shared" si="3"/>
        <v>0</v>
      </c>
      <c r="M7" s="70">
        <f t="shared" si="3"/>
        <v>0</v>
      </c>
      <c r="N7" s="70">
        <f t="shared" si="3"/>
        <v>0</v>
      </c>
      <c r="O7" s="70">
        <f t="shared" si="3"/>
        <v>0</v>
      </c>
      <c r="P7" s="68" t="str">
        <f t="shared" si="3"/>
        <v>選択して</v>
      </c>
      <c r="Q7" s="68">
        <f t="shared" si="3"/>
        <v>0</v>
      </c>
      <c r="R7" s="68">
        <f t="shared" si="3"/>
        <v>0</v>
      </c>
      <c r="S7" s="68" t="str">
        <f t="shared" si="3"/>
        <v/>
      </c>
      <c r="T7" s="68">
        <f t="shared" si="3"/>
        <v>0</v>
      </c>
      <c r="U7" s="68" t="str">
        <f t="shared" si="3"/>
        <v/>
      </c>
      <c r="V7" s="68" t="str">
        <f>B88</f>
        <v/>
      </c>
    </row>
    <row r="8" spans="1:22" x14ac:dyDescent="0.15">
      <c r="A8">
        <v>5</v>
      </c>
      <c r="B8" s="68" t="str">
        <f>B94</f>
        <v>0/0</v>
      </c>
      <c r="C8" s="68" t="str">
        <f t="shared" ref="C8:U8" si="4">C94</f>
        <v>0:0</v>
      </c>
      <c r="D8" s="68">
        <f t="shared" si="4"/>
        <v>0</v>
      </c>
      <c r="E8" s="68">
        <f t="shared" si="4"/>
        <v>0</v>
      </c>
      <c r="F8" s="68">
        <f t="shared" si="4"/>
        <v>0</v>
      </c>
      <c r="G8" s="68" t="str">
        <f t="shared" si="4"/>
        <v/>
      </c>
      <c r="H8" s="68">
        <f t="shared" si="4"/>
        <v>0</v>
      </c>
      <c r="I8" s="68">
        <f t="shared" si="4"/>
        <v>0</v>
      </c>
      <c r="J8" s="68">
        <f t="shared" si="4"/>
        <v>0</v>
      </c>
      <c r="K8" s="68" t="str">
        <f t="shared" si="4"/>
        <v>選択して</v>
      </c>
      <c r="L8" s="70">
        <f t="shared" si="4"/>
        <v>0</v>
      </c>
      <c r="M8" s="70">
        <f t="shared" si="4"/>
        <v>0</v>
      </c>
      <c r="N8" s="70">
        <f t="shared" si="4"/>
        <v>0</v>
      </c>
      <c r="O8" s="70">
        <f t="shared" si="4"/>
        <v>0</v>
      </c>
      <c r="P8" s="68" t="str">
        <f t="shared" si="4"/>
        <v>選択して</v>
      </c>
      <c r="Q8" s="68">
        <f t="shared" si="4"/>
        <v>0</v>
      </c>
      <c r="R8" s="68">
        <f t="shared" si="4"/>
        <v>0</v>
      </c>
      <c r="S8" s="68" t="str">
        <f t="shared" si="4"/>
        <v/>
      </c>
      <c r="T8" s="68">
        <f t="shared" si="4"/>
        <v>0</v>
      </c>
      <c r="U8" s="68" t="str">
        <f t="shared" si="4"/>
        <v/>
      </c>
      <c r="V8" s="68" t="str">
        <f>B108</f>
        <v/>
      </c>
    </row>
    <row r="9" spans="1:22" ht="14.25" thickBot="1" x14ac:dyDescent="0.2"/>
    <row r="10" spans="1:22" ht="15" thickTop="1" thickBot="1" x14ac:dyDescent="0.2">
      <c r="A10" s="61" t="s">
        <v>129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ht="11.25" customHeight="1" x14ac:dyDescent="0.15">
      <c r="B11" s="225" t="s">
        <v>93</v>
      </c>
      <c r="C11" s="230" t="s">
        <v>94</v>
      </c>
      <c r="D11" s="230" t="s">
        <v>95</v>
      </c>
      <c r="E11" s="230" t="s">
        <v>96</v>
      </c>
      <c r="F11" s="230" t="s">
        <v>51</v>
      </c>
      <c r="G11" s="225" t="s">
        <v>97</v>
      </c>
      <c r="H11" s="225" t="s">
        <v>98</v>
      </c>
      <c r="I11" s="225" t="s">
        <v>99</v>
      </c>
      <c r="J11" s="230" t="s">
        <v>100</v>
      </c>
      <c r="K11" s="225" t="s">
        <v>101</v>
      </c>
      <c r="L11" s="233" t="s">
        <v>102</v>
      </c>
      <c r="M11" s="234"/>
      <c r="N11" s="233" t="s">
        <v>103</v>
      </c>
      <c r="O11" s="235"/>
      <c r="P11" s="211" t="s">
        <v>104</v>
      </c>
      <c r="Q11" s="212"/>
      <c r="R11" s="213" t="s">
        <v>105</v>
      </c>
      <c r="S11" s="214"/>
      <c r="T11" s="213" t="s">
        <v>106</v>
      </c>
      <c r="U11" s="217"/>
    </row>
    <row r="12" spans="1:22" x14ac:dyDescent="0.15">
      <c r="B12" s="226"/>
      <c r="C12" s="228"/>
      <c r="D12" s="228"/>
      <c r="E12" s="228"/>
      <c r="F12" s="228"/>
      <c r="G12" s="226"/>
      <c r="H12" s="226"/>
      <c r="I12" s="228"/>
      <c r="J12" s="228"/>
      <c r="K12" s="231"/>
      <c r="L12" s="43" t="s">
        <v>107</v>
      </c>
      <c r="M12" s="43" t="s">
        <v>108</v>
      </c>
      <c r="N12" s="43" t="s">
        <v>107</v>
      </c>
      <c r="O12" s="44" t="s">
        <v>108</v>
      </c>
      <c r="P12" s="219" t="s">
        <v>109</v>
      </c>
      <c r="Q12" s="220"/>
      <c r="R12" s="215"/>
      <c r="S12" s="216"/>
      <c r="T12" s="215"/>
      <c r="U12" s="218"/>
    </row>
    <row r="13" spans="1:22" ht="13.5" customHeight="1" x14ac:dyDescent="0.15">
      <c r="B13" s="227"/>
      <c r="C13" s="229"/>
      <c r="D13" s="229"/>
      <c r="E13" s="229"/>
      <c r="F13" s="229"/>
      <c r="G13" s="227"/>
      <c r="H13" s="227"/>
      <c r="I13" s="229"/>
      <c r="J13" s="229"/>
      <c r="K13" s="232"/>
      <c r="L13" s="45" t="s">
        <v>110</v>
      </c>
      <c r="M13" s="46" t="s">
        <v>111</v>
      </c>
      <c r="N13" s="47" t="s">
        <v>110</v>
      </c>
      <c r="O13" s="48" t="s">
        <v>111</v>
      </c>
      <c r="P13" s="49" t="s">
        <v>63</v>
      </c>
      <c r="Q13" s="50" t="s">
        <v>118</v>
      </c>
      <c r="R13" s="221" t="s">
        <v>112</v>
      </c>
      <c r="S13" s="222"/>
      <c r="T13" s="223" t="s">
        <v>38</v>
      </c>
      <c r="U13" s="224"/>
    </row>
    <row r="14" spans="1:22" x14ac:dyDescent="0.15">
      <c r="B14" s="51" t="str">
        <f>B17&amp;B18&amp;B19</f>
        <v>0/0</v>
      </c>
      <c r="C14" s="52" t="str">
        <f>C17&amp;C18&amp;C19</f>
        <v>0:0</v>
      </c>
      <c r="D14" s="52">
        <f>教室１!I12</f>
        <v>0</v>
      </c>
      <c r="E14" s="52">
        <f>教室１!O12</f>
        <v>0</v>
      </c>
      <c r="F14" s="52">
        <f>教室１!AG10</f>
        <v>0</v>
      </c>
      <c r="G14" s="52" t="str">
        <f>教室１!AG13</f>
        <v/>
      </c>
      <c r="H14" s="53">
        <f>教室１!I23</f>
        <v>0</v>
      </c>
      <c r="I14" s="52">
        <f>教室１!I24</f>
        <v>0</v>
      </c>
      <c r="J14" s="52">
        <f>教室１!I25</f>
        <v>0</v>
      </c>
      <c r="K14" s="52" t="str">
        <f>K21</f>
        <v>選択して</v>
      </c>
      <c r="L14" s="41">
        <f>教室１!R14</f>
        <v>0</v>
      </c>
      <c r="M14" s="41">
        <f>教室１!AE14</f>
        <v>0</v>
      </c>
      <c r="N14" s="41">
        <f>教室１!I18</f>
        <v>0</v>
      </c>
      <c r="O14" s="42">
        <f>教室１!I19</f>
        <v>0</v>
      </c>
      <c r="P14" s="54" t="str">
        <f>教室１!BF11</f>
        <v>選択して</v>
      </c>
      <c r="Q14" s="55">
        <f>Q17</f>
        <v>0</v>
      </c>
      <c r="R14" s="69">
        <f>R17</f>
        <v>0</v>
      </c>
      <c r="S14" s="57" t="str">
        <f>IF(S17="未満","未満","")</f>
        <v/>
      </c>
      <c r="T14" s="56">
        <f>T17</f>
        <v>0</v>
      </c>
      <c r="U14" s="58" t="str">
        <f>IF(U17="未満","未満","")</f>
        <v/>
      </c>
    </row>
    <row r="17" spans="1:22" x14ac:dyDescent="0.15">
      <c r="B17">
        <f>教室１!M10</f>
        <v>0</v>
      </c>
      <c r="C17">
        <f>教室１!X10</f>
        <v>0</v>
      </c>
      <c r="K17">
        <f>教室１!U25</f>
        <v>0</v>
      </c>
      <c r="Q17">
        <f>教室１!I17</f>
        <v>0</v>
      </c>
      <c r="R17">
        <f>教室１!I20</f>
        <v>0</v>
      </c>
      <c r="S17">
        <f>教室１!N20</f>
        <v>0</v>
      </c>
      <c r="T17">
        <f>教室１!I21</f>
        <v>0</v>
      </c>
      <c r="U17">
        <f>教室１!N21</f>
        <v>0</v>
      </c>
    </row>
    <row r="18" spans="1:22" x14ac:dyDescent="0.15">
      <c r="B18" t="s">
        <v>113</v>
      </c>
      <c r="C18" t="s">
        <v>114</v>
      </c>
      <c r="K18" t="s">
        <v>115</v>
      </c>
      <c r="Q18">
        <f>Q17/10000</f>
        <v>0</v>
      </c>
      <c r="R18" s="60"/>
    </row>
    <row r="19" spans="1:22" x14ac:dyDescent="0.15">
      <c r="B19">
        <f>教室１!P10</f>
        <v>0</v>
      </c>
      <c r="C19" t="str">
        <f>TEXT(教室１!AA10,"0#")</f>
        <v>0</v>
      </c>
      <c r="K19" t="s">
        <v>116</v>
      </c>
    </row>
    <row r="21" spans="1:22" x14ac:dyDescent="0.15">
      <c r="K21" t="str">
        <f>IF(K17="開",K18,K22)</f>
        <v>選択して</v>
      </c>
    </row>
    <row r="22" spans="1:22" x14ac:dyDescent="0.15">
      <c r="K22" t="str">
        <f>IF(K17="閉",K19,"選択して")</f>
        <v>選択して</v>
      </c>
    </row>
    <row r="27" spans="1:22" x14ac:dyDescent="0.15">
      <c r="B27" t="s">
        <v>117</v>
      </c>
    </row>
    <row r="28" spans="1:22" ht="14.25" x14ac:dyDescent="0.15">
      <c r="B28" s="209" t="str">
        <f>教室１!A38&amp;教室１!A39</f>
        <v/>
      </c>
      <c r="C28" s="209"/>
      <c r="D28" s="209"/>
      <c r="E28" s="209"/>
      <c r="F28" s="209"/>
      <c r="G28" s="209"/>
      <c r="H28" s="209"/>
      <c r="I28" s="210"/>
    </row>
    <row r="29" spans="1:22" ht="14.25" thickBot="1" x14ac:dyDescent="0.2"/>
    <row r="30" spans="1:22" ht="15" thickTop="1" thickBot="1" x14ac:dyDescent="0.2">
      <c r="A30" s="61" t="s">
        <v>124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x14ac:dyDescent="0.15">
      <c r="B31" s="225" t="s">
        <v>93</v>
      </c>
      <c r="C31" s="230" t="s">
        <v>94</v>
      </c>
      <c r="D31" s="230" t="s">
        <v>95</v>
      </c>
      <c r="E31" s="230" t="s">
        <v>96</v>
      </c>
      <c r="F31" s="230" t="s">
        <v>51</v>
      </c>
      <c r="G31" s="225" t="s">
        <v>97</v>
      </c>
      <c r="H31" s="225" t="s">
        <v>98</v>
      </c>
      <c r="I31" s="225" t="s">
        <v>99</v>
      </c>
      <c r="J31" s="230" t="s">
        <v>100</v>
      </c>
      <c r="K31" s="225" t="s">
        <v>101</v>
      </c>
      <c r="L31" s="233" t="s">
        <v>102</v>
      </c>
      <c r="M31" s="234"/>
      <c r="N31" s="233" t="s">
        <v>103</v>
      </c>
      <c r="O31" s="235"/>
      <c r="P31" s="211" t="s">
        <v>104</v>
      </c>
      <c r="Q31" s="212"/>
      <c r="R31" s="213" t="s">
        <v>105</v>
      </c>
      <c r="S31" s="214"/>
      <c r="T31" s="213" t="s">
        <v>106</v>
      </c>
      <c r="U31" s="217"/>
    </row>
    <row r="32" spans="1:22" x14ac:dyDescent="0.15">
      <c r="B32" s="226"/>
      <c r="C32" s="228"/>
      <c r="D32" s="228"/>
      <c r="E32" s="228"/>
      <c r="F32" s="228"/>
      <c r="G32" s="226"/>
      <c r="H32" s="226"/>
      <c r="I32" s="228"/>
      <c r="J32" s="228"/>
      <c r="K32" s="231"/>
      <c r="L32" s="43" t="s">
        <v>107</v>
      </c>
      <c r="M32" s="43" t="s">
        <v>108</v>
      </c>
      <c r="N32" s="43" t="s">
        <v>107</v>
      </c>
      <c r="O32" s="44" t="s">
        <v>108</v>
      </c>
      <c r="P32" s="219" t="s">
        <v>109</v>
      </c>
      <c r="Q32" s="220"/>
      <c r="R32" s="215"/>
      <c r="S32" s="216"/>
      <c r="T32" s="215"/>
      <c r="U32" s="218"/>
    </row>
    <row r="33" spans="2:21" x14ac:dyDescent="0.15">
      <c r="B33" s="227"/>
      <c r="C33" s="229"/>
      <c r="D33" s="229"/>
      <c r="E33" s="229"/>
      <c r="F33" s="229"/>
      <c r="G33" s="227"/>
      <c r="H33" s="227"/>
      <c r="I33" s="229"/>
      <c r="J33" s="229"/>
      <c r="K33" s="232"/>
      <c r="L33" s="45" t="s">
        <v>110</v>
      </c>
      <c r="M33" s="46" t="s">
        <v>111</v>
      </c>
      <c r="N33" s="47" t="s">
        <v>110</v>
      </c>
      <c r="O33" s="48" t="s">
        <v>111</v>
      </c>
      <c r="P33" s="49" t="s">
        <v>63</v>
      </c>
      <c r="Q33" s="50" t="s">
        <v>118</v>
      </c>
      <c r="R33" s="221" t="s">
        <v>112</v>
      </c>
      <c r="S33" s="222"/>
      <c r="T33" s="223" t="s">
        <v>38</v>
      </c>
      <c r="U33" s="224"/>
    </row>
    <row r="34" spans="2:21" x14ac:dyDescent="0.15">
      <c r="B34" s="51" t="str">
        <f>B37&amp;B38&amp;B39</f>
        <v>0/0</v>
      </c>
      <c r="C34" s="52" t="str">
        <f>C37&amp;C38&amp;C39</f>
        <v>0:0</v>
      </c>
      <c r="D34" s="52">
        <f>教室２!I12</f>
        <v>0</v>
      </c>
      <c r="E34" s="62">
        <f>教室２!O12</f>
        <v>0</v>
      </c>
      <c r="F34" s="52">
        <f>教室２!AG10</f>
        <v>0</v>
      </c>
      <c r="G34" s="52" t="str">
        <f>教室２!AG13</f>
        <v/>
      </c>
      <c r="H34" s="53">
        <f>教室２!I23</f>
        <v>0</v>
      </c>
      <c r="I34" s="52">
        <f>教室２!I24</f>
        <v>0</v>
      </c>
      <c r="J34" s="52">
        <f>教室２!I25</f>
        <v>0</v>
      </c>
      <c r="K34" s="52" t="str">
        <f>K41</f>
        <v>選択して</v>
      </c>
      <c r="L34" s="41">
        <f>教室２!R14</f>
        <v>0</v>
      </c>
      <c r="M34" s="41">
        <f>教室２!AE14</f>
        <v>0</v>
      </c>
      <c r="N34" s="41">
        <f>教室２!I18</f>
        <v>0</v>
      </c>
      <c r="O34" s="42">
        <f>教室２!I19</f>
        <v>0</v>
      </c>
      <c r="P34" s="54" t="str">
        <f>教室２!BF11</f>
        <v>選択して</v>
      </c>
      <c r="Q34" s="55">
        <f>Q37</f>
        <v>0</v>
      </c>
      <c r="R34" s="69">
        <f>R37</f>
        <v>0</v>
      </c>
      <c r="S34" s="57" t="str">
        <f>IF(S37="未満","未満","")</f>
        <v/>
      </c>
      <c r="T34" s="56">
        <f>T37</f>
        <v>0</v>
      </c>
      <c r="U34" s="58" t="str">
        <f>IF(U37="未満","未満","")</f>
        <v/>
      </c>
    </row>
    <row r="37" spans="2:21" x14ac:dyDescent="0.15">
      <c r="B37">
        <f>教室２!M10</f>
        <v>0</v>
      </c>
      <c r="C37">
        <f>教室２!X10</f>
        <v>0</v>
      </c>
      <c r="K37">
        <f>教室２!U25</f>
        <v>0</v>
      </c>
      <c r="Q37">
        <f>教室２!I17</f>
        <v>0</v>
      </c>
      <c r="R37">
        <f>教室２!I20</f>
        <v>0</v>
      </c>
      <c r="S37">
        <f>教室２!N20</f>
        <v>0</v>
      </c>
      <c r="T37">
        <f>教室２!I21</f>
        <v>0</v>
      </c>
      <c r="U37">
        <f>教室２!N21</f>
        <v>0</v>
      </c>
    </row>
    <row r="38" spans="2:21" x14ac:dyDescent="0.15">
      <c r="B38" t="s">
        <v>113</v>
      </c>
      <c r="C38" t="s">
        <v>114</v>
      </c>
      <c r="K38" t="s">
        <v>115</v>
      </c>
      <c r="Q38">
        <f>Q37/10000</f>
        <v>0</v>
      </c>
      <c r="R38" s="60"/>
    </row>
    <row r="39" spans="2:21" x14ac:dyDescent="0.15">
      <c r="B39">
        <f>教室２!P10</f>
        <v>0</v>
      </c>
      <c r="C39" t="str">
        <f>TEXT(教室２!AA10,"0#")</f>
        <v>0</v>
      </c>
      <c r="K39" t="s">
        <v>116</v>
      </c>
    </row>
    <row r="41" spans="2:21" x14ac:dyDescent="0.15">
      <c r="K41" t="str">
        <f>IF(K37="開",K38,K42)</f>
        <v>選択して</v>
      </c>
    </row>
    <row r="42" spans="2:21" x14ac:dyDescent="0.15">
      <c r="K42" t="str">
        <f>IF(K37="閉",K39,"選択して")</f>
        <v>選択して</v>
      </c>
    </row>
    <row r="47" spans="2:21" x14ac:dyDescent="0.15">
      <c r="B47" t="s">
        <v>117</v>
      </c>
    </row>
    <row r="48" spans="2:21" ht="14.25" x14ac:dyDescent="0.15">
      <c r="B48" s="209" t="str">
        <f>教室２!A38&amp;教室２!A39</f>
        <v/>
      </c>
      <c r="C48" s="209"/>
      <c r="D48" s="209"/>
      <c r="E48" s="209"/>
      <c r="F48" s="209"/>
      <c r="G48" s="209"/>
      <c r="H48" s="209"/>
      <c r="I48" s="210"/>
    </row>
    <row r="49" spans="1:22" ht="14.25" thickBot="1" x14ac:dyDescent="0.2"/>
    <row r="50" spans="1:22" ht="15" thickTop="1" thickBot="1" x14ac:dyDescent="0.2">
      <c r="A50" s="61" t="s">
        <v>125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</row>
    <row r="51" spans="1:22" x14ac:dyDescent="0.15">
      <c r="B51" s="225" t="s">
        <v>93</v>
      </c>
      <c r="C51" s="230" t="s">
        <v>94</v>
      </c>
      <c r="D51" s="230" t="s">
        <v>95</v>
      </c>
      <c r="E51" s="230" t="s">
        <v>96</v>
      </c>
      <c r="F51" s="230" t="s">
        <v>51</v>
      </c>
      <c r="G51" s="225" t="s">
        <v>97</v>
      </c>
      <c r="H51" s="225" t="s">
        <v>98</v>
      </c>
      <c r="I51" s="225" t="s">
        <v>99</v>
      </c>
      <c r="J51" s="230" t="s">
        <v>100</v>
      </c>
      <c r="K51" s="225" t="s">
        <v>101</v>
      </c>
      <c r="L51" s="233" t="s">
        <v>102</v>
      </c>
      <c r="M51" s="234"/>
      <c r="N51" s="233" t="s">
        <v>103</v>
      </c>
      <c r="O51" s="235"/>
      <c r="P51" s="211" t="s">
        <v>104</v>
      </c>
      <c r="Q51" s="212"/>
      <c r="R51" s="213" t="s">
        <v>105</v>
      </c>
      <c r="S51" s="214"/>
      <c r="T51" s="213" t="s">
        <v>106</v>
      </c>
      <c r="U51" s="217"/>
    </row>
    <row r="52" spans="1:22" x14ac:dyDescent="0.15">
      <c r="B52" s="226"/>
      <c r="C52" s="228"/>
      <c r="D52" s="228"/>
      <c r="E52" s="228"/>
      <c r="F52" s="228"/>
      <c r="G52" s="226"/>
      <c r="H52" s="226"/>
      <c r="I52" s="228"/>
      <c r="J52" s="228"/>
      <c r="K52" s="231"/>
      <c r="L52" s="43" t="s">
        <v>107</v>
      </c>
      <c r="M52" s="43" t="s">
        <v>108</v>
      </c>
      <c r="N52" s="43" t="s">
        <v>107</v>
      </c>
      <c r="O52" s="44" t="s">
        <v>108</v>
      </c>
      <c r="P52" s="219" t="s">
        <v>109</v>
      </c>
      <c r="Q52" s="220"/>
      <c r="R52" s="215"/>
      <c r="S52" s="216"/>
      <c r="T52" s="215"/>
      <c r="U52" s="218"/>
    </row>
    <row r="53" spans="1:22" x14ac:dyDescent="0.15">
      <c r="B53" s="227"/>
      <c r="C53" s="229"/>
      <c r="D53" s="229"/>
      <c r="E53" s="229"/>
      <c r="F53" s="229"/>
      <c r="G53" s="227"/>
      <c r="H53" s="227"/>
      <c r="I53" s="229"/>
      <c r="J53" s="229"/>
      <c r="K53" s="232"/>
      <c r="L53" s="45" t="s">
        <v>110</v>
      </c>
      <c r="M53" s="46" t="s">
        <v>111</v>
      </c>
      <c r="N53" s="47" t="s">
        <v>110</v>
      </c>
      <c r="O53" s="48" t="s">
        <v>111</v>
      </c>
      <c r="P53" s="49" t="s">
        <v>63</v>
      </c>
      <c r="Q53" s="50" t="s">
        <v>118</v>
      </c>
      <c r="R53" s="221" t="s">
        <v>112</v>
      </c>
      <c r="S53" s="222"/>
      <c r="T53" s="223" t="s">
        <v>38</v>
      </c>
      <c r="U53" s="224"/>
    </row>
    <row r="54" spans="1:22" x14ac:dyDescent="0.15">
      <c r="B54" s="51" t="str">
        <f>B57&amp;B58&amp;B59</f>
        <v>0/0</v>
      </c>
      <c r="C54" s="52" t="str">
        <f>C57&amp;C58&amp;C59</f>
        <v>0:0</v>
      </c>
      <c r="D54" s="52">
        <f>教室３!I12</f>
        <v>0</v>
      </c>
      <c r="E54" s="63">
        <f>教室３!O12</f>
        <v>0</v>
      </c>
      <c r="F54" s="52">
        <f>教室３!AG10</f>
        <v>0</v>
      </c>
      <c r="G54" s="52" t="str">
        <f>教室３!AG13</f>
        <v/>
      </c>
      <c r="H54" s="52">
        <f>教室３!I23</f>
        <v>0</v>
      </c>
      <c r="I54" s="52">
        <f>教室３!I24</f>
        <v>0</v>
      </c>
      <c r="J54" s="52">
        <f>教室３!I25</f>
        <v>0</v>
      </c>
      <c r="K54" s="52" t="str">
        <f>K61</f>
        <v>選択して</v>
      </c>
      <c r="L54" s="41">
        <f>教室３!R14</f>
        <v>0</v>
      </c>
      <c r="M54" s="41">
        <f>教室３!AE14</f>
        <v>0</v>
      </c>
      <c r="N54" s="41">
        <f>教室３!I18</f>
        <v>0</v>
      </c>
      <c r="O54" s="42">
        <f>教室３!I19</f>
        <v>0</v>
      </c>
      <c r="P54" s="54" t="str">
        <f>教室３!BF11</f>
        <v>選択して</v>
      </c>
      <c r="Q54" s="55">
        <f>Q57</f>
        <v>0</v>
      </c>
      <c r="R54" s="69">
        <f>R57</f>
        <v>0</v>
      </c>
      <c r="S54" s="57" t="str">
        <f>IF(S57="未満","未満","")</f>
        <v/>
      </c>
      <c r="T54" s="56">
        <f>T57</f>
        <v>0</v>
      </c>
      <c r="U54" s="58" t="str">
        <f>IF(U57="未満","未満","")</f>
        <v/>
      </c>
    </row>
    <row r="57" spans="1:22" x14ac:dyDescent="0.15">
      <c r="B57">
        <f>教室３!M10</f>
        <v>0</v>
      </c>
      <c r="C57">
        <f>教室３!X10</f>
        <v>0</v>
      </c>
      <c r="K57">
        <f>教室３!U25</f>
        <v>0</v>
      </c>
      <c r="Q57">
        <f>教室３!I17</f>
        <v>0</v>
      </c>
      <c r="R57">
        <f>教室３!I20</f>
        <v>0</v>
      </c>
      <c r="S57">
        <f>教室３!N20</f>
        <v>0</v>
      </c>
      <c r="T57">
        <f>教室３!I21</f>
        <v>0</v>
      </c>
      <c r="U57">
        <f>教室３!N21</f>
        <v>0</v>
      </c>
    </row>
    <row r="58" spans="1:22" x14ac:dyDescent="0.15">
      <c r="B58" t="s">
        <v>113</v>
      </c>
      <c r="C58" t="s">
        <v>114</v>
      </c>
      <c r="K58" t="s">
        <v>115</v>
      </c>
      <c r="Q58">
        <f>Q57/10000</f>
        <v>0</v>
      </c>
      <c r="R58" s="60"/>
    </row>
    <row r="59" spans="1:22" x14ac:dyDescent="0.15">
      <c r="B59">
        <f>教室３!P10</f>
        <v>0</v>
      </c>
      <c r="C59" t="str">
        <f>TEXT(教室３!AA10,"0#")</f>
        <v>0</v>
      </c>
      <c r="K59" t="s">
        <v>116</v>
      </c>
    </row>
    <row r="61" spans="1:22" x14ac:dyDescent="0.15">
      <c r="K61" t="str">
        <f>IF(K57="開",K58,K62)</f>
        <v>選択して</v>
      </c>
    </row>
    <row r="62" spans="1:22" x14ac:dyDescent="0.15">
      <c r="K62" t="str">
        <f>IF(K57="閉",K59,"選択して")</f>
        <v>選択して</v>
      </c>
    </row>
    <row r="67" spans="1:22" x14ac:dyDescent="0.15">
      <c r="B67" t="s">
        <v>117</v>
      </c>
    </row>
    <row r="68" spans="1:22" ht="14.25" x14ac:dyDescent="0.15">
      <c r="B68" s="209" t="str">
        <f>教室３!A38&amp;教室３!A39</f>
        <v/>
      </c>
      <c r="C68" s="209"/>
      <c r="D68" s="209"/>
      <c r="E68" s="209"/>
      <c r="F68" s="209"/>
      <c r="G68" s="209"/>
      <c r="H68" s="209"/>
      <c r="I68" s="210"/>
    </row>
    <row r="69" spans="1:22" ht="14.25" thickBot="1" x14ac:dyDescent="0.2"/>
    <row r="70" spans="1:22" ht="15" thickTop="1" thickBot="1" x14ac:dyDescent="0.2">
      <c r="A70" s="61" t="s">
        <v>126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</row>
    <row r="71" spans="1:22" x14ac:dyDescent="0.15">
      <c r="B71" s="225" t="s">
        <v>93</v>
      </c>
      <c r="C71" s="230" t="s">
        <v>94</v>
      </c>
      <c r="D71" s="230" t="s">
        <v>95</v>
      </c>
      <c r="E71" s="230" t="s">
        <v>96</v>
      </c>
      <c r="F71" s="230" t="s">
        <v>51</v>
      </c>
      <c r="G71" s="225" t="s">
        <v>97</v>
      </c>
      <c r="H71" s="225" t="s">
        <v>98</v>
      </c>
      <c r="I71" s="225" t="s">
        <v>99</v>
      </c>
      <c r="J71" s="230" t="s">
        <v>100</v>
      </c>
      <c r="K71" s="225" t="s">
        <v>101</v>
      </c>
      <c r="L71" s="233" t="s">
        <v>102</v>
      </c>
      <c r="M71" s="234"/>
      <c r="N71" s="233" t="s">
        <v>103</v>
      </c>
      <c r="O71" s="235"/>
      <c r="P71" s="211" t="s">
        <v>104</v>
      </c>
      <c r="Q71" s="212"/>
      <c r="R71" s="213" t="s">
        <v>130</v>
      </c>
      <c r="S71" s="214"/>
      <c r="T71" s="213" t="s">
        <v>106</v>
      </c>
      <c r="U71" s="217"/>
    </row>
    <row r="72" spans="1:22" x14ac:dyDescent="0.15">
      <c r="B72" s="226"/>
      <c r="C72" s="228"/>
      <c r="D72" s="228"/>
      <c r="E72" s="228"/>
      <c r="F72" s="228"/>
      <c r="G72" s="226"/>
      <c r="H72" s="226"/>
      <c r="I72" s="228"/>
      <c r="J72" s="228"/>
      <c r="K72" s="231"/>
      <c r="L72" s="43" t="s">
        <v>107</v>
      </c>
      <c r="M72" s="43" t="s">
        <v>108</v>
      </c>
      <c r="N72" s="43" t="s">
        <v>107</v>
      </c>
      <c r="O72" s="44" t="s">
        <v>108</v>
      </c>
      <c r="P72" s="219" t="s">
        <v>109</v>
      </c>
      <c r="Q72" s="220"/>
      <c r="R72" s="215"/>
      <c r="S72" s="216"/>
      <c r="T72" s="215"/>
      <c r="U72" s="218"/>
    </row>
    <row r="73" spans="1:22" x14ac:dyDescent="0.15">
      <c r="B73" s="227"/>
      <c r="C73" s="229"/>
      <c r="D73" s="229"/>
      <c r="E73" s="229"/>
      <c r="F73" s="229"/>
      <c r="G73" s="227"/>
      <c r="H73" s="227"/>
      <c r="I73" s="229"/>
      <c r="J73" s="229"/>
      <c r="K73" s="232"/>
      <c r="L73" s="45" t="s">
        <v>110</v>
      </c>
      <c r="M73" s="46" t="s">
        <v>111</v>
      </c>
      <c r="N73" s="47" t="s">
        <v>110</v>
      </c>
      <c r="O73" s="48" t="s">
        <v>111</v>
      </c>
      <c r="P73" s="49" t="s">
        <v>63</v>
      </c>
      <c r="Q73" s="50" t="s">
        <v>118</v>
      </c>
      <c r="R73" s="221" t="s">
        <v>112</v>
      </c>
      <c r="S73" s="222"/>
      <c r="T73" s="223" t="s">
        <v>38</v>
      </c>
      <c r="U73" s="224"/>
    </row>
    <row r="74" spans="1:22" x14ac:dyDescent="0.15">
      <c r="B74" s="51" t="str">
        <f>B77&amp;B78&amp;B79</f>
        <v>0/0</v>
      </c>
      <c r="C74" s="52" t="str">
        <f>C77&amp;C78&amp;C79</f>
        <v>0:0</v>
      </c>
      <c r="D74" s="52">
        <f>教室４!I12</f>
        <v>0</v>
      </c>
      <c r="E74" s="62">
        <f>教室４!O12</f>
        <v>0</v>
      </c>
      <c r="F74" s="52">
        <f>教室４!AG10</f>
        <v>0</v>
      </c>
      <c r="G74" s="52" t="str">
        <f>教室４!AG13</f>
        <v/>
      </c>
      <c r="H74" s="52">
        <f>教室４!I23</f>
        <v>0</v>
      </c>
      <c r="I74" s="52">
        <f>教室４!I24</f>
        <v>0</v>
      </c>
      <c r="J74" s="52">
        <f>教室４!I25</f>
        <v>0</v>
      </c>
      <c r="K74" s="52" t="str">
        <f>K81</f>
        <v>選択して</v>
      </c>
      <c r="L74" s="41">
        <f>教室４!R14</f>
        <v>0</v>
      </c>
      <c r="M74" s="41">
        <f>教室４!AE14</f>
        <v>0</v>
      </c>
      <c r="N74" s="41">
        <f>教室４!I18</f>
        <v>0</v>
      </c>
      <c r="O74" s="42">
        <f>教室４!I19</f>
        <v>0</v>
      </c>
      <c r="P74" s="54" t="str">
        <f>教室４!BF11</f>
        <v>選択して</v>
      </c>
      <c r="Q74" s="55">
        <f>Q77</f>
        <v>0</v>
      </c>
      <c r="R74" s="69">
        <f>R77</f>
        <v>0</v>
      </c>
      <c r="S74" s="57" t="str">
        <f>IF(S77="未満","未満","")</f>
        <v/>
      </c>
      <c r="T74" s="56">
        <f>T77</f>
        <v>0</v>
      </c>
      <c r="U74" s="58" t="str">
        <f>IF(U77="未満","未満","")</f>
        <v/>
      </c>
    </row>
    <row r="77" spans="1:22" x14ac:dyDescent="0.15">
      <c r="B77">
        <f>教室４!M10</f>
        <v>0</v>
      </c>
      <c r="C77">
        <f>教室４!X10</f>
        <v>0</v>
      </c>
      <c r="K77">
        <f>教室４!U25</f>
        <v>0</v>
      </c>
      <c r="Q77">
        <f>教室４!I17</f>
        <v>0</v>
      </c>
      <c r="R77">
        <f>教室４!I20</f>
        <v>0</v>
      </c>
      <c r="S77">
        <f>教室４!N20</f>
        <v>0</v>
      </c>
      <c r="T77">
        <f>教室４!I21</f>
        <v>0</v>
      </c>
      <c r="U77">
        <f>教室４!N21</f>
        <v>0</v>
      </c>
    </row>
    <row r="78" spans="1:22" x14ac:dyDescent="0.15">
      <c r="B78" t="s">
        <v>113</v>
      </c>
      <c r="C78" t="s">
        <v>114</v>
      </c>
      <c r="K78" t="s">
        <v>115</v>
      </c>
      <c r="Q78">
        <f>Q77/10000</f>
        <v>0</v>
      </c>
      <c r="R78" s="60"/>
    </row>
    <row r="79" spans="1:22" x14ac:dyDescent="0.15">
      <c r="B79">
        <f>教室４!P10</f>
        <v>0</v>
      </c>
      <c r="C79" t="str">
        <f>TEXT(教室４!AA10,"0#")</f>
        <v>0</v>
      </c>
      <c r="K79" t="s">
        <v>116</v>
      </c>
    </row>
    <row r="81" spans="1:22" x14ac:dyDescent="0.15">
      <c r="K81" t="str">
        <f>IF(K77="開",K78,K82)</f>
        <v>選択して</v>
      </c>
    </row>
    <row r="82" spans="1:22" x14ac:dyDescent="0.15">
      <c r="K82" t="str">
        <f>IF(K77="閉",K79,"選択して")</f>
        <v>選択して</v>
      </c>
    </row>
    <row r="87" spans="1:22" x14ac:dyDescent="0.15">
      <c r="B87" t="s">
        <v>117</v>
      </c>
    </row>
    <row r="88" spans="1:22" ht="14.25" x14ac:dyDescent="0.15">
      <c r="B88" s="209" t="str">
        <f>教室４!A38&amp;教室４!A39</f>
        <v/>
      </c>
      <c r="C88" s="209"/>
      <c r="D88" s="209"/>
      <c r="E88" s="209"/>
      <c r="F88" s="209"/>
      <c r="G88" s="209"/>
      <c r="H88" s="209"/>
      <c r="I88" s="210"/>
    </row>
    <row r="89" spans="1:22" ht="14.25" thickBot="1" x14ac:dyDescent="0.2"/>
    <row r="90" spans="1:22" ht="15" thickTop="1" thickBot="1" x14ac:dyDescent="0.2">
      <c r="A90" s="61" t="s">
        <v>127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</row>
    <row r="91" spans="1:22" x14ac:dyDescent="0.15">
      <c r="B91" s="225" t="s">
        <v>93</v>
      </c>
      <c r="C91" s="230" t="s">
        <v>94</v>
      </c>
      <c r="D91" s="230" t="s">
        <v>95</v>
      </c>
      <c r="E91" s="230" t="s">
        <v>96</v>
      </c>
      <c r="F91" s="230" t="s">
        <v>51</v>
      </c>
      <c r="G91" s="225" t="s">
        <v>97</v>
      </c>
      <c r="H91" s="225" t="s">
        <v>98</v>
      </c>
      <c r="I91" s="225" t="s">
        <v>99</v>
      </c>
      <c r="J91" s="230" t="s">
        <v>100</v>
      </c>
      <c r="K91" s="225" t="s">
        <v>101</v>
      </c>
      <c r="L91" s="233" t="s">
        <v>102</v>
      </c>
      <c r="M91" s="234"/>
      <c r="N91" s="233" t="s">
        <v>103</v>
      </c>
      <c r="O91" s="235"/>
      <c r="P91" s="211" t="s">
        <v>104</v>
      </c>
      <c r="Q91" s="212"/>
      <c r="R91" s="213" t="s">
        <v>105</v>
      </c>
      <c r="S91" s="214"/>
      <c r="T91" s="213" t="s">
        <v>106</v>
      </c>
      <c r="U91" s="217"/>
    </row>
    <row r="92" spans="1:22" x14ac:dyDescent="0.15">
      <c r="B92" s="226"/>
      <c r="C92" s="228"/>
      <c r="D92" s="228"/>
      <c r="E92" s="228"/>
      <c r="F92" s="228"/>
      <c r="G92" s="226"/>
      <c r="H92" s="226"/>
      <c r="I92" s="228"/>
      <c r="J92" s="228"/>
      <c r="K92" s="231"/>
      <c r="L92" s="43" t="s">
        <v>107</v>
      </c>
      <c r="M92" s="43" t="s">
        <v>108</v>
      </c>
      <c r="N92" s="43" t="s">
        <v>107</v>
      </c>
      <c r="O92" s="44" t="s">
        <v>108</v>
      </c>
      <c r="P92" s="219" t="s">
        <v>109</v>
      </c>
      <c r="Q92" s="220"/>
      <c r="R92" s="215"/>
      <c r="S92" s="216"/>
      <c r="T92" s="215"/>
      <c r="U92" s="218"/>
    </row>
    <row r="93" spans="1:22" x14ac:dyDescent="0.15">
      <c r="B93" s="227"/>
      <c r="C93" s="229"/>
      <c r="D93" s="229"/>
      <c r="E93" s="229"/>
      <c r="F93" s="229"/>
      <c r="G93" s="227"/>
      <c r="H93" s="227"/>
      <c r="I93" s="229"/>
      <c r="J93" s="229"/>
      <c r="K93" s="232"/>
      <c r="L93" s="45" t="s">
        <v>110</v>
      </c>
      <c r="M93" s="46" t="s">
        <v>111</v>
      </c>
      <c r="N93" s="47" t="s">
        <v>110</v>
      </c>
      <c r="O93" s="48" t="s">
        <v>111</v>
      </c>
      <c r="P93" s="49" t="s">
        <v>63</v>
      </c>
      <c r="Q93" s="50" t="s">
        <v>118</v>
      </c>
      <c r="R93" s="221" t="s">
        <v>112</v>
      </c>
      <c r="S93" s="222"/>
      <c r="T93" s="223" t="s">
        <v>38</v>
      </c>
      <c r="U93" s="224"/>
    </row>
    <row r="94" spans="1:22" x14ac:dyDescent="0.15">
      <c r="B94" s="51" t="str">
        <f>B97&amp;B98&amp;B99</f>
        <v>0/0</v>
      </c>
      <c r="C94" s="52" t="str">
        <f>C97&amp;C98&amp;C99</f>
        <v>0:0</v>
      </c>
      <c r="D94" s="52">
        <f>教室５!I12</f>
        <v>0</v>
      </c>
      <c r="E94" s="62">
        <f>教室５!O12</f>
        <v>0</v>
      </c>
      <c r="F94" s="52">
        <f>教室５!AG10</f>
        <v>0</v>
      </c>
      <c r="G94" s="52" t="str">
        <f>教室５!AG13</f>
        <v/>
      </c>
      <c r="H94" s="52">
        <f>教室５!I23</f>
        <v>0</v>
      </c>
      <c r="I94" s="52">
        <f>教室５!I24</f>
        <v>0</v>
      </c>
      <c r="J94" s="52">
        <f>教室５!I25</f>
        <v>0</v>
      </c>
      <c r="K94" s="52" t="str">
        <f>K101</f>
        <v>選択して</v>
      </c>
      <c r="L94" s="41">
        <f>教室５!R14</f>
        <v>0</v>
      </c>
      <c r="M94" s="41">
        <f>教室５!AE14</f>
        <v>0</v>
      </c>
      <c r="N94" s="41">
        <f>教室５!I18</f>
        <v>0</v>
      </c>
      <c r="O94" s="42">
        <f>教室５!I19</f>
        <v>0</v>
      </c>
      <c r="P94" s="54" t="str">
        <f>教室５!BF11</f>
        <v>選択して</v>
      </c>
      <c r="Q94" s="55">
        <f>Q97</f>
        <v>0</v>
      </c>
      <c r="R94" s="69">
        <f>R97</f>
        <v>0</v>
      </c>
      <c r="S94" s="57" t="str">
        <f>IF(S97="未満","未満","")</f>
        <v/>
      </c>
      <c r="T94" s="56">
        <f>T97</f>
        <v>0</v>
      </c>
      <c r="U94" s="58" t="str">
        <f>IF(U97="未満","未満","")</f>
        <v/>
      </c>
    </row>
    <row r="97" spans="2:21" x14ac:dyDescent="0.15">
      <c r="B97">
        <f>教室５!M10</f>
        <v>0</v>
      </c>
      <c r="C97">
        <f>教室５!X10</f>
        <v>0</v>
      </c>
      <c r="K97">
        <f>教室５!U25</f>
        <v>0</v>
      </c>
      <c r="Q97">
        <f>教室５!I17</f>
        <v>0</v>
      </c>
      <c r="R97">
        <f>教室５!I20</f>
        <v>0</v>
      </c>
      <c r="S97">
        <f>教室５!N20</f>
        <v>0</v>
      </c>
      <c r="T97">
        <f>教室５!I21</f>
        <v>0</v>
      </c>
      <c r="U97">
        <f>教室５!N21</f>
        <v>0</v>
      </c>
    </row>
    <row r="98" spans="2:21" x14ac:dyDescent="0.15">
      <c r="B98" t="s">
        <v>113</v>
      </c>
      <c r="C98" t="s">
        <v>114</v>
      </c>
      <c r="K98" t="s">
        <v>115</v>
      </c>
      <c r="Q98">
        <f>Q97/10000</f>
        <v>0</v>
      </c>
      <c r="R98" s="60"/>
    </row>
    <row r="99" spans="2:21" x14ac:dyDescent="0.15">
      <c r="B99">
        <f>教室５!P10</f>
        <v>0</v>
      </c>
      <c r="C99" t="str">
        <f>TEXT(教室５!AA10,"0#")</f>
        <v>0</v>
      </c>
      <c r="K99" t="s">
        <v>116</v>
      </c>
    </row>
    <row r="101" spans="2:21" x14ac:dyDescent="0.15">
      <c r="K101" t="str">
        <f>IF(K97="開",K98,K102)</f>
        <v>選択して</v>
      </c>
    </row>
    <row r="102" spans="2:21" x14ac:dyDescent="0.15">
      <c r="K102" t="str">
        <f>IF(K97="閉",K99,"選択して")</f>
        <v>選択して</v>
      </c>
    </row>
    <row r="107" spans="2:21" x14ac:dyDescent="0.15">
      <c r="B107" t="s">
        <v>117</v>
      </c>
    </row>
    <row r="108" spans="2:21" ht="14.25" x14ac:dyDescent="0.15">
      <c r="B108" s="209" t="str">
        <f>教室５!A38&amp;教室５!A39</f>
        <v/>
      </c>
      <c r="C108" s="209"/>
      <c r="D108" s="209"/>
      <c r="E108" s="209"/>
      <c r="F108" s="209"/>
      <c r="G108" s="209"/>
      <c r="H108" s="209"/>
      <c r="I108" s="210"/>
    </row>
  </sheetData>
  <mergeCells count="114">
    <mergeCell ref="K1:K3"/>
    <mergeCell ref="L1:M1"/>
    <mergeCell ref="N1:O1"/>
    <mergeCell ref="P1:Q1"/>
    <mergeCell ref="R1:S2"/>
    <mergeCell ref="T1:U2"/>
    <mergeCell ref="V1:V3"/>
    <mergeCell ref="P2:Q2"/>
    <mergeCell ref="R3:S3"/>
    <mergeCell ref="T3:U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B108:I108"/>
    <mergeCell ref="J91:J93"/>
    <mergeCell ref="K91:K93"/>
    <mergeCell ref="L91:M91"/>
    <mergeCell ref="N91:O91"/>
    <mergeCell ref="P91:Q91"/>
    <mergeCell ref="G91:G93"/>
    <mergeCell ref="H91:H93"/>
    <mergeCell ref="I91:I93"/>
    <mergeCell ref="T51:U52"/>
    <mergeCell ref="P52:Q52"/>
    <mergeCell ref="R53:S53"/>
    <mergeCell ref="T53:U53"/>
    <mergeCell ref="J71:J73"/>
    <mergeCell ref="K71:K73"/>
    <mergeCell ref="L71:M71"/>
    <mergeCell ref="B88:I88"/>
    <mergeCell ref="B91:B93"/>
    <mergeCell ref="C91:C93"/>
    <mergeCell ref="D91:D93"/>
    <mergeCell ref="E91:E93"/>
    <mergeCell ref="F91:F93"/>
    <mergeCell ref="T91:U92"/>
    <mergeCell ref="P92:Q92"/>
    <mergeCell ref="R93:S93"/>
    <mergeCell ref="T93:U93"/>
    <mergeCell ref="T71:U72"/>
    <mergeCell ref="P72:Q72"/>
    <mergeCell ref="R73:S73"/>
    <mergeCell ref="T73:U73"/>
    <mergeCell ref="R91:S92"/>
    <mergeCell ref="J51:J53"/>
    <mergeCell ref="K51:K53"/>
    <mergeCell ref="L51:M51"/>
    <mergeCell ref="N51:O51"/>
    <mergeCell ref="P51:Q51"/>
    <mergeCell ref="R51:S52"/>
    <mergeCell ref="B68:I68"/>
    <mergeCell ref="B71:B73"/>
    <mergeCell ref="C71:C73"/>
    <mergeCell ref="D71:D73"/>
    <mergeCell ref="E71:E73"/>
    <mergeCell ref="F71:F73"/>
    <mergeCell ref="G71:G73"/>
    <mergeCell ref="H71:H73"/>
    <mergeCell ref="I71:I73"/>
    <mergeCell ref="N71:O71"/>
    <mergeCell ref="P71:Q71"/>
    <mergeCell ref="R71:S72"/>
    <mergeCell ref="B48:I48"/>
    <mergeCell ref="B51:B53"/>
    <mergeCell ref="C51:C53"/>
    <mergeCell ref="D51:D53"/>
    <mergeCell ref="E51:E53"/>
    <mergeCell ref="F51:F53"/>
    <mergeCell ref="G51:G53"/>
    <mergeCell ref="H51:H53"/>
    <mergeCell ref="I51:I53"/>
    <mergeCell ref="K31:K33"/>
    <mergeCell ref="L31:M31"/>
    <mergeCell ref="N31:O31"/>
    <mergeCell ref="P31:Q31"/>
    <mergeCell ref="R31:S32"/>
    <mergeCell ref="T31:U32"/>
    <mergeCell ref="P32:Q32"/>
    <mergeCell ref="R33:S33"/>
    <mergeCell ref="T33:U33"/>
    <mergeCell ref="B31:B33"/>
    <mergeCell ref="C31:C33"/>
    <mergeCell ref="D31:D33"/>
    <mergeCell ref="E31:E33"/>
    <mergeCell ref="F31:F33"/>
    <mergeCell ref="G31:G33"/>
    <mergeCell ref="H31:H33"/>
    <mergeCell ref="I31:I33"/>
    <mergeCell ref="J31:J33"/>
    <mergeCell ref="B28:I28"/>
    <mergeCell ref="P11:Q11"/>
    <mergeCell ref="R11:S12"/>
    <mergeCell ref="T11:U12"/>
    <mergeCell ref="P12:Q12"/>
    <mergeCell ref="R13:S13"/>
    <mergeCell ref="T13:U13"/>
    <mergeCell ref="H11:H13"/>
    <mergeCell ref="I11:I13"/>
    <mergeCell ref="J11:J13"/>
    <mergeCell ref="K11:K13"/>
    <mergeCell ref="L11:M11"/>
    <mergeCell ref="N11:O11"/>
    <mergeCell ref="B11:B13"/>
    <mergeCell ref="C11:C13"/>
    <mergeCell ref="D11:D13"/>
    <mergeCell ref="E11:E13"/>
    <mergeCell ref="F11:F13"/>
    <mergeCell ref="G11:G13"/>
  </mergeCells>
  <phoneticPr fontId="1"/>
  <pageMargins left="0.70866141732283472" right="0.70866141732283472" top="0.74803149606299213" bottom="0.74803149606299213" header="0.31496062992125984" footer="0.31496062992125984"/>
  <pageSetup paperSize="9" scale="30" fitToHeight="0" orientation="landscape" horizontalDpi="300" verticalDpi="300" r:id="rId1"/>
  <ignoredErrors>
    <ignoredError sqref="S14:T14" formula="1"/>
    <ignoredError sqref="B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教室１</vt:lpstr>
      <vt:lpstr>教室２</vt:lpstr>
      <vt:lpstr>教室３</vt:lpstr>
      <vt:lpstr>教室４</vt:lpstr>
      <vt:lpstr>教室５</vt:lpstr>
      <vt:lpstr>地区長作業用</vt:lpstr>
      <vt:lpstr>教室１!Print_Area</vt:lpstr>
      <vt:lpstr>教室２!Print_Area</vt:lpstr>
      <vt:lpstr>教室３!Print_Area</vt:lpstr>
      <vt:lpstr>教室４!Print_Area</vt:lpstr>
      <vt:lpstr>教室５!Print_Area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hirohisa</dc:creator>
  <cp:lastModifiedBy>Windows User</cp:lastModifiedBy>
  <cp:lastPrinted>2024-08-13T05:58:23Z</cp:lastPrinted>
  <dcterms:created xsi:type="dcterms:W3CDTF">1997-01-08T22:48:59Z</dcterms:created>
  <dcterms:modified xsi:type="dcterms:W3CDTF">2025-08-21T01:37:19Z</dcterms:modified>
</cp:coreProperties>
</file>