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19425" windowHeight="10305" tabRatio="761"/>
  </bookViews>
  <sheets>
    <sheet name="照度1" sheetId="54" r:id="rId1"/>
    <sheet name="照度2" sheetId="56" r:id="rId2"/>
    <sheet name="照度3" sheetId="57" r:id="rId3"/>
    <sheet name="照度4" sheetId="58" r:id="rId4"/>
    <sheet name="照度5" sheetId="59" r:id="rId5"/>
    <sheet name="地区長作業用" sheetId="55" r:id="rId6"/>
  </sheets>
  <definedNames>
    <definedName name="_xlnm.Print_Area" localSheetId="0">照度1!$A$1:$AI$52</definedName>
    <definedName name="_xlnm.Print_Area" localSheetId="1">照度2!$A$1:$AI$52</definedName>
    <definedName name="_xlnm.Print_Area" localSheetId="2">照度3!$A$1:$AI$52</definedName>
    <definedName name="_xlnm.Print_Area" localSheetId="3">照度4!$A$1:$AI$52</definedName>
    <definedName name="_xlnm.Print_Area" localSheetId="4">照度5!$A$1:$AI$52</definedName>
    <definedName name="照度">#REF!,#REF!,#REF!,#REF!,#REF!,#REF!,#REF!</definedName>
  </definedNames>
  <calcPr calcId="145621"/>
</workbook>
</file>

<file path=xl/calcChain.xml><?xml version="1.0" encoding="utf-8"?>
<calcChain xmlns="http://schemas.openxmlformats.org/spreadsheetml/2006/main">
  <c r="F9" i="54" l="1"/>
  <c r="Z7" i="57" l="1"/>
  <c r="Y3" i="59"/>
  <c r="F9" i="59" s="1"/>
  <c r="AD3" i="59"/>
  <c r="AG3" i="59"/>
  <c r="H4" i="59"/>
  <c r="Z7" i="59"/>
  <c r="N25" i="59"/>
  <c r="N37" i="59"/>
  <c r="Z7" i="58"/>
  <c r="C99" i="55"/>
  <c r="C79" i="55"/>
  <c r="C59" i="55"/>
  <c r="C39" i="55"/>
  <c r="C19" i="55"/>
  <c r="AX47" i="54"/>
  <c r="AW47" i="54"/>
  <c r="AX46" i="54"/>
  <c r="AW46" i="54"/>
  <c r="AX45" i="54"/>
  <c r="AW45" i="54"/>
  <c r="AX44" i="54"/>
  <c r="AW44" i="54"/>
  <c r="AT44" i="54"/>
  <c r="AU43" i="54" s="1"/>
  <c r="AT43" i="54" s="1"/>
  <c r="AX43" i="54"/>
  <c r="AW43" i="54"/>
  <c r="AX42" i="54"/>
  <c r="AW42" i="54"/>
  <c r="AU42" i="54"/>
  <c r="AT42" i="54" s="1"/>
  <c r="AX41" i="54"/>
  <c r="AW41" i="54"/>
  <c r="AU41" i="54"/>
  <c r="AT41" i="54" s="1"/>
  <c r="AX40" i="54"/>
  <c r="AW40" i="54"/>
  <c r="N40" i="54"/>
  <c r="H40" i="54"/>
  <c r="AX39" i="54"/>
  <c r="AW39" i="54"/>
  <c r="N39" i="54"/>
  <c r="H39" i="54"/>
  <c r="N37" i="54"/>
  <c r="N25" i="54"/>
  <c r="AX47" i="56"/>
  <c r="AW47" i="56"/>
  <c r="AX46" i="56"/>
  <c r="AW46" i="56"/>
  <c r="AX45" i="56"/>
  <c r="AW45" i="56"/>
  <c r="AX44" i="56"/>
  <c r="AW44" i="56"/>
  <c r="AT44" i="56"/>
  <c r="AU43" i="56" s="1"/>
  <c r="AT43" i="56" s="1"/>
  <c r="AX43" i="56"/>
  <c r="AW43" i="56"/>
  <c r="AX42" i="56"/>
  <c r="AW42" i="56"/>
  <c r="AU42" i="56"/>
  <c r="AT42" i="56" s="1"/>
  <c r="AX41" i="56"/>
  <c r="AW41" i="56"/>
  <c r="AU41" i="56"/>
  <c r="AT41" i="56" s="1"/>
  <c r="AX40" i="56"/>
  <c r="AW40" i="56"/>
  <c r="N40" i="56"/>
  <c r="U40" i="56" s="1"/>
  <c r="H40" i="56"/>
  <c r="AX39" i="56"/>
  <c r="AW39" i="56"/>
  <c r="N39" i="56"/>
  <c r="U39" i="56" s="1"/>
  <c r="Z39" i="56" s="1"/>
  <c r="H39" i="56"/>
  <c r="N37" i="56"/>
  <c r="N25" i="56"/>
  <c r="AX47" i="57"/>
  <c r="AW47" i="57"/>
  <c r="AX46" i="57"/>
  <c r="AW46" i="57"/>
  <c r="AX45" i="57"/>
  <c r="AW45" i="57"/>
  <c r="AX44" i="57"/>
  <c r="AW44" i="57"/>
  <c r="AT44" i="57"/>
  <c r="AU43" i="57" s="1"/>
  <c r="AT43" i="57" s="1"/>
  <c r="AX43" i="57"/>
  <c r="AW43" i="57"/>
  <c r="AX42" i="57"/>
  <c r="AW42" i="57"/>
  <c r="AU42" i="57"/>
  <c r="AT42" i="57"/>
  <c r="AX41" i="57"/>
  <c r="AW41" i="57"/>
  <c r="AU41" i="57"/>
  <c r="AT41" i="57"/>
  <c r="AX40" i="57"/>
  <c r="AW40" i="57"/>
  <c r="N40" i="57"/>
  <c r="U40" i="57" s="1"/>
  <c r="H40" i="57"/>
  <c r="AX39" i="57"/>
  <c r="AW39" i="57"/>
  <c r="N39" i="57"/>
  <c r="U39" i="57" s="1"/>
  <c r="Z39" i="57" s="1"/>
  <c r="H39" i="57"/>
  <c r="N37" i="57"/>
  <c r="N25" i="57"/>
  <c r="AX47" i="58"/>
  <c r="AW47" i="58"/>
  <c r="AX46" i="58"/>
  <c r="AW46" i="58"/>
  <c r="AX45" i="58"/>
  <c r="AW45" i="58"/>
  <c r="AX44" i="58"/>
  <c r="AW44" i="58"/>
  <c r="AT44" i="58"/>
  <c r="AU43" i="58" s="1"/>
  <c r="AT43" i="58" s="1"/>
  <c r="AX43" i="58"/>
  <c r="AW43" i="58"/>
  <c r="AX42" i="58"/>
  <c r="AW42" i="58"/>
  <c r="AU42" i="58"/>
  <c r="AT42" i="58"/>
  <c r="AX41" i="58"/>
  <c r="AW41" i="58"/>
  <c r="AU41" i="58"/>
  <c r="AT41" i="58" s="1"/>
  <c r="AX40" i="58"/>
  <c r="AW40" i="58"/>
  <c r="N40" i="58"/>
  <c r="U40" i="58" s="1"/>
  <c r="H40" i="58"/>
  <c r="AX39" i="58"/>
  <c r="AW39" i="58"/>
  <c r="AW48" i="58" s="1"/>
  <c r="U39" i="58"/>
  <c r="Z39" i="58" s="1"/>
  <c r="N39" i="58"/>
  <c r="H39" i="58"/>
  <c r="N37" i="58"/>
  <c r="N25" i="58"/>
  <c r="AX48" i="54" l="1"/>
  <c r="AW48" i="56"/>
  <c r="AX48" i="56"/>
  <c r="AW48" i="57"/>
  <c r="AX48" i="58"/>
  <c r="AX48" i="57"/>
  <c r="U39" i="54"/>
  <c r="Z39" i="54" s="1"/>
  <c r="AW48" i="54"/>
  <c r="U40" i="54"/>
  <c r="AD40" i="54" s="1"/>
  <c r="AD40" i="56"/>
  <c r="Z40" i="56"/>
  <c r="AG40" i="56"/>
  <c r="AV40" i="56" s="1"/>
  <c r="AD39" i="56"/>
  <c r="AG39" i="56"/>
  <c r="AV39" i="56" s="1"/>
  <c r="AD40" i="57"/>
  <c r="Z40" i="57"/>
  <c r="AG40" i="57"/>
  <c r="AV40" i="57" s="1"/>
  <c r="AD39" i="57"/>
  <c r="AG39" i="57"/>
  <c r="AV39" i="57" s="1"/>
  <c r="AD40" i="58"/>
  <c r="AG40" i="58"/>
  <c r="AV40" i="58" s="1"/>
  <c r="Z40" i="58"/>
  <c r="AD39" i="58"/>
  <c r="AU39" i="58" s="1"/>
  <c r="AT39" i="58" s="1"/>
  <c r="AG39" i="58"/>
  <c r="AV39" i="58" s="1"/>
  <c r="B99" i="55"/>
  <c r="B97" i="55"/>
  <c r="AG3" i="58"/>
  <c r="AD3" i="58"/>
  <c r="Y3" i="58"/>
  <c r="F9" i="58" s="1"/>
  <c r="H4" i="58"/>
  <c r="H4" i="57"/>
  <c r="AG3" i="57"/>
  <c r="AD3" i="57"/>
  <c r="Y3" i="57"/>
  <c r="F9" i="57" s="1"/>
  <c r="B59" i="55"/>
  <c r="F34" i="55"/>
  <c r="F5" i="55" s="1"/>
  <c r="Z7" i="56"/>
  <c r="H4" i="56"/>
  <c r="AG3" i="56"/>
  <c r="AD3" i="56"/>
  <c r="Y3" i="56"/>
  <c r="F9" i="56" s="1"/>
  <c r="K8" i="55"/>
  <c r="J8" i="55"/>
  <c r="D8" i="55"/>
  <c r="G7" i="55"/>
  <c r="D7" i="55"/>
  <c r="J6" i="55"/>
  <c r="G6" i="55"/>
  <c r="Q5" i="55"/>
  <c r="M5" i="55"/>
  <c r="K5" i="55"/>
  <c r="E5" i="55"/>
  <c r="B84" i="55"/>
  <c r="Y7" i="55" s="1"/>
  <c r="B104" i="55"/>
  <c r="Y8" i="55" s="1"/>
  <c r="T98" i="55"/>
  <c r="T97" i="55"/>
  <c r="S94" i="55"/>
  <c r="S8" i="55" s="1"/>
  <c r="Q94" i="55"/>
  <c r="Q8" i="55" s="1"/>
  <c r="P94" i="55"/>
  <c r="P8" i="55" s="1"/>
  <c r="N98" i="55"/>
  <c r="K94" i="55"/>
  <c r="J94" i="55"/>
  <c r="G94" i="55"/>
  <c r="G8" i="55" s="1"/>
  <c r="E94" i="55"/>
  <c r="E8" i="55" s="1"/>
  <c r="D94" i="55"/>
  <c r="C97" i="55"/>
  <c r="C94" i="55" s="1"/>
  <c r="C8" i="55" s="1"/>
  <c r="X74" i="55"/>
  <c r="X7" i="55" s="1"/>
  <c r="W74" i="55"/>
  <c r="W7" i="55" s="1"/>
  <c r="V74" i="55"/>
  <c r="V7" i="55" s="1"/>
  <c r="U77" i="55"/>
  <c r="U74" i="55"/>
  <c r="U7" i="55" s="1"/>
  <c r="T78" i="55"/>
  <c r="T58" i="55"/>
  <c r="T77" i="55"/>
  <c r="T74" i="55" s="1"/>
  <c r="T7" i="55" s="1"/>
  <c r="S74" i="55"/>
  <c r="S7" i="55" s="1"/>
  <c r="R74" i="55"/>
  <c r="R7" i="55" s="1"/>
  <c r="Q74" i="55"/>
  <c r="Q7" i="55" s="1"/>
  <c r="P74" i="55"/>
  <c r="P7" i="55" s="1"/>
  <c r="O77" i="55"/>
  <c r="O74" i="55" s="1"/>
  <c r="O7" i="55" s="1"/>
  <c r="N78" i="55"/>
  <c r="N77" i="55"/>
  <c r="M74" i="55"/>
  <c r="M7" i="55" s="1"/>
  <c r="L74" i="55"/>
  <c r="L7" i="55" s="1"/>
  <c r="K74" i="55"/>
  <c r="K7" i="55" s="1"/>
  <c r="J74" i="55"/>
  <c r="J7" i="55" s="1"/>
  <c r="G74" i="55"/>
  <c r="E74" i="55"/>
  <c r="E7" i="55" s="1"/>
  <c r="D74" i="55"/>
  <c r="C77" i="55"/>
  <c r="B79" i="55"/>
  <c r="B77" i="55"/>
  <c r="B74" i="55" s="1"/>
  <c r="B7" i="55" s="1"/>
  <c r="X54" i="55"/>
  <c r="X6" i="55" s="1"/>
  <c r="W54" i="55"/>
  <c r="W6" i="55" s="1"/>
  <c r="V54" i="55"/>
  <c r="V6" i="55" s="1"/>
  <c r="U57" i="55"/>
  <c r="U54" i="55" s="1"/>
  <c r="U6" i="55" s="1"/>
  <c r="T57" i="55"/>
  <c r="S54" i="55"/>
  <c r="S6" i="55" s="1"/>
  <c r="R54" i="55"/>
  <c r="R6" i="55" s="1"/>
  <c r="Q54" i="55"/>
  <c r="Q6" i="55" s="1"/>
  <c r="P54" i="55"/>
  <c r="P6" i="55" s="1"/>
  <c r="O57" i="55"/>
  <c r="O54" i="55" s="1"/>
  <c r="O6" i="55" s="1"/>
  <c r="N58" i="55"/>
  <c r="N57" i="55"/>
  <c r="N54" i="55" s="1"/>
  <c r="N6" i="55" s="1"/>
  <c r="M54" i="55"/>
  <c r="M6" i="55" s="1"/>
  <c r="L54" i="55"/>
  <c r="L6" i="55" s="1"/>
  <c r="K54" i="55"/>
  <c r="K6" i="55" s="1"/>
  <c r="J54" i="55"/>
  <c r="G54" i="55"/>
  <c r="E54" i="55"/>
  <c r="E6" i="55" s="1"/>
  <c r="D54" i="55"/>
  <c r="D6" i="55" s="1"/>
  <c r="B64" i="55"/>
  <c r="Y6" i="55" s="1"/>
  <c r="C57" i="55"/>
  <c r="C54" i="55" s="1"/>
  <c r="C6" i="55" s="1"/>
  <c r="B57" i="55"/>
  <c r="B44" i="55"/>
  <c r="Y5" i="55" s="1"/>
  <c r="X34" i="55"/>
  <c r="X5" i="55" s="1"/>
  <c r="W34" i="55"/>
  <c r="W5" i="55" s="1"/>
  <c r="V34" i="55"/>
  <c r="V5" i="55" s="1"/>
  <c r="U37" i="55"/>
  <c r="U34" i="55"/>
  <c r="U5" i="55" s="1"/>
  <c r="T38" i="55"/>
  <c r="T34" i="55" s="1"/>
  <c r="T5" i="55" s="1"/>
  <c r="T37" i="55"/>
  <c r="S34" i="55"/>
  <c r="S5" i="55" s="1"/>
  <c r="R34" i="55"/>
  <c r="R5" i="55" s="1"/>
  <c r="Q34" i="55"/>
  <c r="P34" i="55"/>
  <c r="P5" i="55" s="1"/>
  <c r="O37" i="55"/>
  <c r="O34" i="55"/>
  <c r="O5" i="55" s="1"/>
  <c r="N38" i="55"/>
  <c r="N34" i="55" s="1"/>
  <c r="N5" i="55" s="1"/>
  <c r="N37" i="55"/>
  <c r="C37" i="55"/>
  <c r="C34" i="55" s="1"/>
  <c r="C5" i="55" s="1"/>
  <c r="B37" i="55"/>
  <c r="M34" i="55"/>
  <c r="L34" i="55"/>
  <c r="L5" i="55" s="1"/>
  <c r="K34" i="55"/>
  <c r="J34" i="55"/>
  <c r="J5" i="55" s="1"/>
  <c r="I34" i="55"/>
  <c r="I5" i="55" s="1"/>
  <c r="G34" i="55"/>
  <c r="G5" i="55" s="1"/>
  <c r="E34" i="55"/>
  <c r="D34" i="55"/>
  <c r="D5" i="55" s="1"/>
  <c r="AX47" i="59"/>
  <c r="AW47" i="59"/>
  <c r="AX46" i="59"/>
  <c r="AW46" i="59"/>
  <c r="AX45" i="59"/>
  <c r="AW45" i="59"/>
  <c r="AX44" i="59"/>
  <c r="AW44" i="59"/>
  <c r="AT44" i="59"/>
  <c r="AU43" i="59" s="1"/>
  <c r="AT43" i="59" s="1"/>
  <c r="X94" i="55" s="1"/>
  <c r="X8" i="55" s="1"/>
  <c r="AX43" i="59"/>
  <c r="AW43" i="59"/>
  <c r="AX42" i="59"/>
  <c r="AW42" i="59"/>
  <c r="AU42" i="59"/>
  <c r="AT42" i="59"/>
  <c r="W94" i="55" s="1"/>
  <c r="W8" i="55" s="1"/>
  <c r="AX41" i="59"/>
  <c r="AW41" i="59"/>
  <c r="AU41" i="59"/>
  <c r="AT41" i="59" s="1"/>
  <c r="V94" i="55" s="1"/>
  <c r="V8" i="55" s="1"/>
  <c r="AX40" i="59"/>
  <c r="AW40" i="59"/>
  <c r="AW48" i="59" s="1"/>
  <c r="O97" i="55" s="1"/>
  <c r="O94" i="55" s="1"/>
  <c r="O8" i="55" s="1"/>
  <c r="N40" i="59"/>
  <c r="U40" i="59"/>
  <c r="AG40" i="59" s="1"/>
  <c r="AV40" i="59" s="1"/>
  <c r="H40" i="59"/>
  <c r="R94" i="55" s="1"/>
  <c r="R8" i="55" s="1"/>
  <c r="AX39" i="59"/>
  <c r="AX48" i="59"/>
  <c r="U97" i="55" s="1"/>
  <c r="U94" i="55" s="1"/>
  <c r="U8" i="55" s="1"/>
  <c r="AW39" i="59"/>
  <c r="N39" i="59"/>
  <c r="M94" i="55" s="1"/>
  <c r="M8" i="55" s="1"/>
  <c r="H39" i="59"/>
  <c r="L94" i="55" s="1"/>
  <c r="L8" i="55" s="1"/>
  <c r="AW12" i="59"/>
  <c r="AV12" i="59"/>
  <c r="AU12" i="59"/>
  <c r="AT12" i="59"/>
  <c r="AX12" i="59" s="1"/>
  <c r="I94" i="55" s="1"/>
  <c r="I8" i="55" s="1"/>
  <c r="AU11" i="59"/>
  <c r="AT11" i="59" s="1"/>
  <c r="H94" i="55" s="1"/>
  <c r="H8" i="55" s="1"/>
  <c r="AW12" i="58"/>
  <c r="AV12" i="58"/>
  <c r="AU12" i="58"/>
  <c r="AX12" i="58" s="1"/>
  <c r="I74" i="55" s="1"/>
  <c r="I7" i="55" s="1"/>
  <c r="AT12" i="58"/>
  <c r="AU11" i="58"/>
  <c r="AT11" i="58"/>
  <c r="H74" i="55" s="1"/>
  <c r="H7" i="55" s="1"/>
  <c r="AW12" i="57"/>
  <c r="AV12" i="57"/>
  <c r="AU12" i="57"/>
  <c r="AT12" i="57"/>
  <c r="AX12" i="57" s="1"/>
  <c r="I54" i="55" s="1"/>
  <c r="I6" i="55" s="1"/>
  <c r="AU11" i="57"/>
  <c r="AT11" i="57"/>
  <c r="H54" i="55" s="1"/>
  <c r="H6" i="55" s="1"/>
  <c r="AW12" i="56"/>
  <c r="AV12" i="56"/>
  <c r="AU12" i="56"/>
  <c r="AT12" i="56"/>
  <c r="AX12" i="56"/>
  <c r="AU11" i="56"/>
  <c r="AT11" i="56" s="1"/>
  <c r="H34" i="55" s="1"/>
  <c r="H5" i="55" s="1"/>
  <c r="B24" i="55"/>
  <c r="Y4" i="55" s="1"/>
  <c r="X14" i="55"/>
  <c r="X4" i="55" s="1"/>
  <c r="W14" i="55"/>
  <c r="W4" i="55"/>
  <c r="V14" i="55"/>
  <c r="V4" i="55" s="1"/>
  <c r="T18" i="55"/>
  <c r="Q14" i="55"/>
  <c r="Q4" i="55" s="1"/>
  <c r="P14" i="55"/>
  <c r="P4" i="55"/>
  <c r="N18" i="55"/>
  <c r="K14" i="55"/>
  <c r="K4" i="55" s="1"/>
  <c r="J14" i="55"/>
  <c r="J4" i="55" s="1"/>
  <c r="AW12" i="54"/>
  <c r="AV12" i="54"/>
  <c r="AU12" i="54"/>
  <c r="AT12" i="54"/>
  <c r="AU11" i="54"/>
  <c r="AT11" i="54"/>
  <c r="H14" i="55" s="1"/>
  <c r="H4" i="55" s="1"/>
  <c r="G14" i="55"/>
  <c r="G4" i="55" s="1"/>
  <c r="F14" i="55"/>
  <c r="F4" i="55" s="1"/>
  <c r="E14" i="55"/>
  <c r="E4" i="55" s="1"/>
  <c r="D14" i="55"/>
  <c r="D4" i="55" s="1"/>
  <c r="C17" i="55"/>
  <c r="B19" i="55"/>
  <c r="B17" i="55"/>
  <c r="B14" i="55" s="1"/>
  <c r="B4" i="55" s="1"/>
  <c r="S14" i="55"/>
  <c r="S4" i="55" s="1"/>
  <c r="R14" i="55"/>
  <c r="R4" i="55" s="1"/>
  <c r="L14" i="55"/>
  <c r="L4" i="55" s="1"/>
  <c r="T94" i="55"/>
  <c r="T8" i="55" s="1"/>
  <c r="T54" i="55"/>
  <c r="T6" i="55" s="1"/>
  <c r="C74" i="55"/>
  <c r="C7" i="55" s="1"/>
  <c r="AD40" i="59"/>
  <c r="AU40" i="59" s="1"/>
  <c r="AT40" i="59" s="1"/>
  <c r="Z40" i="59"/>
  <c r="AX12" i="54" l="1"/>
  <c r="I14" i="55" s="1"/>
  <c r="I4" i="55" s="1"/>
  <c r="U39" i="59"/>
  <c r="N74" i="55"/>
  <c r="N7" i="55" s="1"/>
  <c r="AU40" i="56"/>
  <c r="AT40" i="56" s="1"/>
  <c r="AG39" i="54"/>
  <c r="AV39" i="54" s="1"/>
  <c r="AD39" i="54"/>
  <c r="AU39" i="54" s="1"/>
  <c r="AT39" i="54" s="1"/>
  <c r="Z40" i="54"/>
  <c r="AG40" i="54"/>
  <c r="AV40" i="54" s="1"/>
  <c r="AU40" i="54" s="1"/>
  <c r="AT40" i="54" s="1"/>
  <c r="AU39" i="56"/>
  <c r="AT39" i="56" s="1"/>
  <c r="AU40" i="57"/>
  <c r="AT40" i="57" s="1"/>
  <c r="AU39" i="57"/>
  <c r="AT39" i="57" s="1"/>
  <c r="AU40" i="58"/>
  <c r="AT40" i="58" s="1"/>
  <c r="U17" i="55"/>
  <c r="U14" i="55" s="1"/>
  <c r="U4" i="55" s="1"/>
  <c r="O17" i="55"/>
  <c r="O14" i="55" s="1"/>
  <c r="O4" i="55" s="1"/>
  <c r="M14" i="55"/>
  <c r="M4" i="55" s="1"/>
  <c r="C14" i="55"/>
  <c r="C4" i="55" s="1"/>
  <c r="B94" i="55"/>
  <c r="B8" i="55" s="1"/>
  <c r="B54" i="55"/>
  <c r="B6" i="55" s="1"/>
  <c r="B39" i="55"/>
  <c r="B34" i="55" s="1"/>
  <c r="B5" i="55" s="1"/>
  <c r="Z39" i="59" l="1"/>
  <c r="AD39" i="59"/>
  <c r="N97" i="55"/>
  <c r="N94" i="55" s="1"/>
  <c r="N8" i="55" s="1"/>
  <c r="AG39" i="59"/>
  <c r="AV39" i="59" s="1"/>
  <c r="T17" i="55"/>
  <c r="T14" i="55" s="1"/>
  <c r="T4" i="55" s="1"/>
  <c r="N17" i="55"/>
  <c r="N14" i="55" s="1"/>
  <c r="N4" i="55" s="1"/>
  <c r="F54" i="55"/>
  <c r="F6" i="55" s="1"/>
  <c r="AT39" i="59" l="1"/>
  <c r="AU39" i="59"/>
  <c r="F94" i="55"/>
  <c r="F8" i="55" s="1"/>
  <c r="F74" i="55"/>
  <c r="F7" i="55" s="1"/>
</calcChain>
</file>

<file path=xl/comments1.xml><?xml version="1.0" encoding="utf-8"?>
<comments xmlns="http://schemas.openxmlformats.org/spreadsheetml/2006/main">
  <authors>
    <author>kawayaku03</author>
  </authors>
  <commentList>
    <comment ref="A50" authorId="0">
      <text>
        <r>
          <rPr>
            <b/>
            <sz val="11"/>
            <color indexed="81"/>
            <rFont val="ＭＳ Ｐゴシック"/>
            <family val="3"/>
            <charset val="128"/>
          </rPr>
          <t>【照度不足の場合】</t>
        </r>
        <r>
          <rPr>
            <sz val="11"/>
            <color indexed="81"/>
            <rFont val="ＭＳ Ｐゴシック"/>
            <family val="3"/>
            <charset val="128"/>
          </rPr>
          <t xml:space="preserve">
記入例（蛍光灯や反射板の清掃及び古い蛍光灯の交換が有効と思われます。）</t>
        </r>
      </text>
    </comment>
  </commentList>
</comments>
</file>

<file path=xl/comments2.xml><?xml version="1.0" encoding="utf-8"?>
<comments xmlns="http://schemas.openxmlformats.org/spreadsheetml/2006/main">
  <authors>
    <author>kawayaku03</author>
  </authors>
  <commentList>
    <comment ref="A50" authorId="0">
      <text>
        <r>
          <rPr>
            <b/>
            <sz val="11"/>
            <color indexed="81"/>
            <rFont val="ＭＳ Ｐゴシック"/>
            <family val="3"/>
            <charset val="128"/>
          </rPr>
          <t>【照度不足の場合】</t>
        </r>
        <r>
          <rPr>
            <sz val="11"/>
            <color indexed="81"/>
            <rFont val="ＭＳ Ｐゴシック"/>
            <family val="3"/>
            <charset val="128"/>
          </rPr>
          <t xml:space="preserve">
記入例（蛍光灯や反射板の清掃及び古い蛍光灯の交換が有効と思われます。）</t>
        </r>
      </text>
    </comment>
  </commentList>
</comments>
</file>

<file path=xl/comments3.xml><?xml version="1.0" encoding="utf-8"?>
<comments xmlns="http://schemas.openxmlformats.org/spreadsheetml/2006/main">
  <authors>
    <author>kawayaku03</author>
  </authors>
  <commentList>
    <comment ref="A50" authorId="0">
      <text>
        <r>
          <rPr>
            <b/>
            <sz val="11"/>
            <color indexed="81"/>
            <rFont val="ＭＳ Ｐゴシック"/>
            <family val="3"/>
            <charset val="128"/>
          </rPr>
          <t>【照度不足の場合】</t>
        </r>
        <r>
          <rPr>
            <sz val="11"/>
            <color indexed="81"/>
            <rFont val="ＭＳ Ｐゴシック"/>
            <family val="3"/>
            <charset val="128"/>
          </rPr>
          <t xml:space="preserve">
記入例（蛍光灯や反射板の清掃及び古い蛍光灯の交換が有効と思われます。）</t>
        </r>
      </text>
    </comment>
  </commentList>
</comments>
</file>

<file path=xl/comments4.xml><?xml version="1.0" encoding="utf-8"?>
<comments xmlns="http://schemas.openxmlformats.org/spreadsheetml/2006/main">
  <authors>
    <author>kawayaku03</author>
  </authors>
  <commentList>
    <comment ref="A50" authorId="0">
      <text>
        <r>
          <rPr>
            <b/>
            <sz val="11"/>
            <color indexed="81"/>
            <rFont val="ＭＳ Ｐゴシック"/>
            <family val="3"/>
            <charset val="128"/>
          </rPr>
          <t>【照度不足の場合】</t>
        </r>
        <r>
          <rPr>
            <sz val="11"/>
            <color indexed="81"/>
            <rFont val="ＭＳ Ｐゴシック"/>
            <family val="3"/>
            <charset val="128"/>
          </rPr>
          <t xml:space="preserve">
記入例（蛍光灯や反射板の清掃及び古い蛍光灯の交換が有効と思われます。）</t>
        </r>
      </text>
    </comment>
  </commentList>
</comments>
</file>

<file path=xl/comments5.xml><?xml version="1.0" encoding="utf-8"?>
<comments xmlns="http://schemas.openxmlformats.org/spreadsheetml/2006/main">
  <authors>
    <author>kawayaku03</author>
  </authors>
  <commentList>
    <comment ref="A50" authorId="0">
      <text>
        <r>
          <rPr>
            <b/>
            <sz val="11"/>
            <color indexed="81"/>
            <rFont val="ＭＳ Ｐゴシック"/>
            <family val="3"/>
            <charset val="128"/>
          </rPr>
          <t>【照度不足の場合】</t>
        </r>
        <r>
          <rPr>
            <sz val="11"/>
            <color indexed="81"/>
            <rFont val="ＭＳ Ｐゴシック"/>
            <family val="3"/>
            <charset val="128"/>
          </rPr>
          <t xml:space="preserve">
記入例（蛍光灯や反射板の清掃及び古い蛍光灯の交換が有効と思われます。）</t>
        </r>
      </text>
    </comment>
  </commentList>
</comments>
</file>

<file path=xl/sharedStrings.xml><?xml version="1.0" encoding="utf-8"?>
<sst xmlns="http://schemas.openxmlformats.org/spreadsheetml/2006/main" count="937" uniqueCount="124">
  <si>
    <t>年</t>
    <rPh sb="0" eb="1">
      <t>ネン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</si>
  <si>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</si>
  <si>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</si>
  <si>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</si>
  <si>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日</t>
    <phoneticPr fontId="1"/>
  </si>
  <si>
    <t>本</t>
    <rPh sb="0" eb="1">
      <t>ホン</t>
    </rPh>
    <phoneticPr fontId="1"/>
  </si>
  <si>
    <t xml:space="preserve"> 天候：</t>
    <rPh sb="1" eb="3">
      <t>テンコウ</t>
    </rPh>
    <phoneticPr fontId="1"/>
  </si>
  <si>
    <t xml:space="preserve"> 測定時刻：</t>
    <phoneticPr fontId="1"/>
  </si>
  <si>
    <t xml:space="preserve"> 測定年月日：</t>
    <rPh sb="1" eb="2">
      <t>ハカリ</t>
    </rPh>
    <rPh sb="2" eb="3">
      <t>サダム</t>
    </rPh>
    <rPh sb="3" eb="4">
      <t>トシ</t>
    </rPh>
    <rPh sb="4" eb="5">
      <t>ツキ</t>
    </rPh>
    <rPh sb="5" eb="6">
      <t>ヒ</t>
    </rPh>
    <phoneticPr fontId="1"/>
  </si>
  <si>
    <t>　測定場所：</t>
    <rPh sb="1" eb="2">
      <t>ハカリ</t>
    </rPh>
    <rPh sb="2" eb="3">
      <t>サダム</t>
    </rPh>
    <rPh sb="3" eb="4">
      <t>バ</t>
    </rPh>
    <rPh sb="4" eb="5">
      <t>ショ</t>
    </rPh>
    <phoneticPr fontId="1"/>
  </si>
  <si>
    <t>川崎市立</t>
    <rPh sb="0" eb="2">
      <t>カワサキ</t>
    </rPh>
    <rPh sb="2" eb="3">
      <t>シ</t>
    </rPh>
    <rPh sb="3" eb="4">
      <t>リツ</t>
    </rPh>
    <phoneticPr fontId="1"/>
  </si>
  <si>
    <t>学校長様</t>
    <rPh sb="0" eb="3">
      <t>ガッコウチョウ</t>
    </rPh>
    <rPh sb="3" eb="4">
      <t>サマ</t>
    </rPh>
    <phoneticPr fontId="1"/>
  </si>
  <si>
    <t>川崎市薬剤師会</t>
    <rPh sb="0" eb="3">
      <t>カワサキシ</t>
    </rPh>
    <rPh sb="3" eb="6">
      <t>ヤクザイシ</t>
    </rPh>
    <rPh sb="6" eb="7">
      <t>カイ</t>
    </rPh>
    <phoneticPr fontId="1"/>
  </si>
  <si>
    <t>学校薬剤師</t>
    <rPh sb="0" eb="2">
      <t>ガッコウ</t>
    </rPh>
    <rPh sb="2" eb="5">
      <t>ヤクザイシ</t>
    </rPh>
    <phoneticPr fontId="1"/>
  </si>
  <si>
    <t>日</t>
    <rPh sb="0" eb="1">
      <t>ヒ</t>
    </rPh>
    <phoneticPr fontId="1"/>
  </si>
  <si>
    <t>棟</t>
    <rPh sb="0" eb="1">
      <t>トウ</t>
    </rPh>
    <phoneticPr fontId="1"/>
  </si>
  <si>
    <t>階</t>
    <rPh sb="0" eb="1">
      <t>カイ</t>
    </rPh>
    <phoneticPr fontId="1"/>
  </si>
  <si>
    <t>適</t>
    <rPh sb="0" eb="1">
      <t>テキ</t>
    </rPh>
    <phoneticPr fontId="1"/>
  </si>
  <si>
    <t>不適</t>
    <rPh sb="0" eb="1">
      <t>フ</t>
    </rPh>
    <rPh sb="1" eb="2">
      <t>テキ</t>
    </rPh>
    <phoneticPr fontId="1"/>
  </si>
  <si>
    <t>その他</t>
    <rPh sb="2" eb="3">
      <t>タ</t>
    </rPh>
    <phoneticPr fontId="1"/>
  </si>
  <si>
    <t>人</t>
    <rPh sb="0" eb="1">
      <t>ニン</t>
    </rPh>
    <phoneticPr fontId="1"/>
  </si>
  <si>
    <t>廊下側</t>
    <rPh sb="0" eb="2">
      <t>ロウカ</t>
    </rPh>
    <rPh sb="2" eb="3">
      <t>ガワ</t>
    </rPh>
    <phoneticPr fontId="1"/>
  </si>
  <si>
    <t>在室人数：</t>
    <rPh sb="0" eb="2">
      <t>ザイシツ</t>
    </rPh>
    <rPh sb="2" eb="4">
      <t>ニンズウ</t>
    </rPh>
    <phoneticPr fontId="1"/>
  </si>
  <si>
    <t>（</t>
    <phoneticPr fontId="1"/>
  </si>
  <si>
    <t>（故障）</t>
    <rPh sb="1" eb="3">
      <t>コショウ</t>
    </rPh>
    <phoneticPr fontId="1"/>
  </si>
  <si>
    <t>室内照明：</t>
    <rPh sb="0" eb="2">
      <t>シツナイ</t>
    </rPh>
    <rPh sb="2" eb="4">
      <t>ショウメイ</t>
    </rPh>
    <phoneticPr fontId="1"/>
  </si>
  <si>
    <t>色：</t>
    <rPh sb="0" eb="1">
      <t>イロ</t>
    </rPh>
    <phoneticPr fontId="1"/>
  </si>
  <si>
    <t>測定時使用状況：</t>
    <rPh sb="0" eb="2">
      <t>ソクテイ</t>
    </rPh>
    <rPh sb="2" eb="3">
      <t>ジ</t>
    </rPh>
    <rPh sb="3" eb="5">
      <t>シヨウ</t>
    </rPh>
    <rPh sb="5" eb="7">
      <t>ジョウキョウ</t>
    </rPh>
    <phoneticPr fontId="1"/>
  </si>
  <si>
    <t>使用</t>
    <rPh sb="0" eb="2">
      <t>シヨウ</t>
    </rPh>
    <phoneticPr fontId="1"/>
  </si>
  <si>
    <t>未使用</t>
    <rPh sb="0" eb="3">
      <t>ミシヨウ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</si>
  <si>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</si>
  <si>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</si>
  <si>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20：1 超</t>
    <rPh sb="5" eb="6">
      <t>チョウ</t>
    </rPh>
    <phoneticPr fontId="1"/>
  </si>
  <si>
    <t>可</t>
    <rPh sb="0" eb="1">
      <t>カ</t>
    </rPh>
    <phoneticPr fontId="1"/>
  </si>
  <si>
    <t>10：１ 以下</t>
    <rPh sb="5" eb="7">
      <t>イカ</t>
    </rPh>
    <phoneticPr fontId="1"/>
  </si>
  <si>
    <t>机上面</t>
    <rPh sb="0" eb="2">
      <t>キジョウ</t>
    </rPh>
    <rPh sb="2" eb="3">
      <t>メン</t>
    </rPh>
    <phoneticPr fontId="1"/>
  </si>
  <si>
    <t>黒　板</t>
    <rPh sb="0" eb="1">
      <t>クロ</t>
    </rPh>
    <rPh sb="2" eb="3">
      <t>イタ</t>
    </rPh>
    <phoneticPr fontId="1"/>
  </si>
  <si>
    <t>）</t>
    <phoneticPr fontId="1"/>
  </si>
  <si>
    <t>：１</t>
    <phoneticPr fontId="1"/>
  </si>
  <si>
    <r>
      <t>照度比　</t>
    </r>
    <r>
      <rPr>
        <sz val="9"/>
        <rFont val="ＭＳ Ｐゴシック"/>
        <family val="3"/>
        <charset val="128"/>
      </rPr>
      <t>(切上げ：整数）</t>
    </r>
    <rPh sb="0" eb="2">
      <t>ショウド</t>
    </rPh>
    <rPh sb="2" eb="3">
      <t>ヒ</t>
    </rPh>
    <rPh sb="5" eb="7">
      <t>キリア</t>
    </rPh>
    <rPh sb="9" eb="11">
      <t>セイスウ</t>
    </rPh>
    <phoneticPr fontId="1"/>
  </si>
  <si>
    <t>②見え方を妨害するような光沢が、黒板面及び机上面にないか</t>
    <rPh sb="1" eb="2">
      <t>ミ</t>
    </rPh>
    <rPh sb="3" eb="4">
      <t>カタ</t>
    </rPh>
    <rPh sb="5" eb="7">
      <t>ボウガイ</t>
    </rPh>
    <rPh sb="12" eb="14">
      <t>コウタク</t>
    </rPh>
    <rPh sb="16" eb="18">
      <t>コクバン</t>
    </rPh>
    <rPh sb="18" eb="19">
      <t>メン</t>
    </rPh>
    <rPh sb="19" eb="20">
      <t>オヨ</t>
    </rPh>
    <rPh sb="21" eb="23">
      <t>キジョウ</t>
    </rPh>
    <rPh sb="23" eb="24">
      <t>メン</t>
    </rPh>
    <phoneticPr fontId="1"/>
  </si>
  <si>
    <t>適（無）</t>
    <rPh sb="0" eb="1">
      <t>テキ</t>
    </rPh>
    <rPh sb="2" eb="3">
      <t>ナ</t>
    </rPh>
    <phoneticPr fontId="1"/>
  </si>
  <si>
    <t>不適（有）</t>
    <rPh sb="0" eb="1">
      <t>フ</t>
    </rPh>
    <rPh sb="1" eb="2">
      <t>テキ</t>
    </rPh>
    <rPh sb="3" eb="4">
      <t>ユウ</t>
    </rPh>
    <phoneticPr fontId="1"/>
  </si>
  <si>
    <t>テレビ電源ＯＦＦ</t>
    <rPh sb="3" eb="5">
      <t>デンゲン</t>
    </rPh>
    <phoneticPr fontId="1"/>
  </si>
  <si>
    <t>教室及び黒板のそれぞれの照度比は20：1を超えないこと。また10：1を超えないことが望ましい。</t>
    <rPh sb="0" eb="2">
      <t>キョウシツ</t>
    </rPh>
    <rPh sb="2" eb="3">
      <t>オヨ</t>
    </rPh>
    <rPh sb="4" eb="6">
      <t>コクバン</t>
    </rPh>
    <rPh sb="12" eb="14">
      <t>ショウド</t>
    </rPh>
    <rPh sb="14" eb="15">
      <t>ヒ</t>
    </rPh>
    <rPh sb="21" eb="22">
      <t>コ</t>
    </rPh>
    <rPh sb="35" eb="36">
      <t>コ</t>
    </rPh>
    <rPh sb="42" eb="43">
      <t>ノゾ</t>
    </rPh>
    <phoneticPr fontId="1"/>
  </si>
  <si>
    <t>照度計</t>
    <rPh sb="0" eb="2">
      <t>ショウド</t>
    </rPh>
    <rPh sb="2" eb="3">
      <t>ケイ</t>
    </rPh>
    <phoneticPr fontId="1"/>
  </si>
  <si>
    <t>東京光電ＡＮＡ-Ｆ9</t>
    <rPh sb="0" eb="2">
      <t>トウキョウ</t>
    </rPh>
    <rPh sb="2" eb="3">
      <t>ヒカリ</t>
    </rPh>
    <rPh sb="3" eb="4">
      <t>デン</t>
    </rPh>
    <phoneticPr fontId="1"/>
  </si>
  <si>
    <t>①</t>
    <phoneticPr fontId="1"/>
  </si>
  <si>
    <t>②</t>
    <phoneticPr fontId="1"/>
  </si>
  <si>
    <t>教室名：</t>
    <rPh sb="0" eb="2">
      <t>キョウシツ</t>
    </rPh>
    <rPh sb="2" eb="3">
      <t>メイ</t>
    </rPh>
    <phoneticPr fontId="1"/>
  </si>
  <si>
    <t>カーテン：</t>
    <phoneticPr fontId="1"/>
  </si>
  <si>
    <t>窓側</t>
    <rPh sb="0" eb="1">
      <t>マド</t>
    </rPh>
    <rPh sb="1" eb="2">
      <t>ガワ</t>
    </rPh>
    <phoneticPr fontId="1"/>
  </si>
  <si>
    <t>ま</t>
    <phoneticPr fontId="1"/>
  </si>
  <si>
    <t>ぶ</t>
    <phoneticPr fontId="1"/>
  </si>
  <si>
    <t>し</t>
    <phoneticPr fontId="1"/>
  </si>
  <si>
    <t>さ</t>
    <phoneticPr fontId="1"/>
  </si>
  <si>
    <t>基</t>
    <rPh sb="0" eb="1">
      <t>モト</t>
    </rPh>
    <phoneticPr fontId="1"/>
  </si>
  <si>
    <t>準</t>
  </si>
  <si>
    <t>１０を超え20：１以下</t>
    <rPh sb="3" eb="4">
      <t>コ</t>
    </rPh>
    <rPh sb="9" eb="11">
      <t>イカ</t>
    </rPh>
    <phoneticPr fontId="1"/>
  </si>
  <si>
    <t>無</t>
    <rPh sb="0" eb="1">
      <t>ナシ</t>
    </rPh>
    <phoneticPr fontId="1"/>
  </si>
  <si>
    <t>有</t>
    <rPh sb="0" eb="1">
      <t>ユウ</t>
    </rPh>
    <phoneticPr fontId="1"/>
  </si>
  <si>
    <t>樹木</t>
    <rPh sb="0" eb="2">
      <t>ジュモク</t>
    </rPh>
    <phoneticPr fontId="1"/>
  </si>
  <si>
    <t>建物</t>
    <rPh sb="0" eb="2">
      <t>タテモノ</t>
    </rPh>
    <phoneticPr fontId="1"/>
  </si>
  <si>
    <t>測定結果に影響を及ぼす外部障害物：</t>
    <rPh sb="0" eb="2">
      <t>ソクテイ</t>
    </rPh>
    <rPh sb="2" eb="4">
      <t>ケッカ</t>
    </rPh>
    <rPh sb="5" eb="7">
      <t>エイキョウ</t>
    </rPh>
    <rPh sb="8" eb="9">
      <t>オヨ</t>
    </rPh>
    <rPh sb="11" eb="13">
      <t>ガイブ</t>
    </rPh>
    <rPh sb="13" eb="15">
      <t>ショウガイ</t>
    </rPh>
    <rPh sb="15" eb="16">
      <t>ブツ</t>
    </rPh>
    <phoneticPr fontId="1"/>
  </si>
  <si>
    <t>照度比</t>
    <rPh sb="0" eb="1">
      <t>アキラ</t>
    </rPh>
    <rPh sb="1" eb="2">
      <t>ド</t>
    </rPh>
    <rPh sb="2" eb="3">
      <t>ヒ</t>
    </rPh>
    <phoneticPr fontId="1"/>
  </si>
  <si>
    <t>判定：上記黒板照度は基準に</t>
    <rPh sb="0" eb="2">
      <t>ハンテイ</t>
    </rPh>
    <rPh sb="3" eb="5">
      <t>ジョウキ</t>
    </rPh>
    <rPh sb="5" eb="7">
      <t>コクバン</t>
    </rPh>
    <rPh sb="7" eb="9">
      <t>ショウド</t>
    </rPh>
    <rPh sb="10" eb="12">
      <t>キジュン</t>
    </rPh>
    <phoneticPr fontId="1"/>
  </si>
  <si>
    <t>です。</t>
    <phoneticPr fontId="1"/>
  </si>
  <si>
    <t>判定：上記机上面照度は基準に</t>
    <rPh sb="0" eb="2">
      <t>ハンテイ</t>
    </rPh>
    <rPh sb="3" eb="5">
      <t>ジョウキ</t>
    </rPh>
    <rPh sb="5" eb="7">
      <t>キジョウ</t>
    </rPh>
    <rPh sb="7" eb="8">
      <t>メン</t>
    </rPh>
    <rPh sb="8" eb="10">
      <t>ショウド</t>
    </rPh>
    <rPh sb="11" eb="13">
      <t>キジュン</t>
    </rPh>
    <phoneticPr fontId="1"/>
  </si>
  <si>
    <t>✔</t>
    <phoneticPr fontId="1"/>
  </si>
  <si>
    <t>×</t>
    <phoneticPr fontId="1"/>
  </si>
  <si>
    <t>　【所見・指導事項等】</t>
    <rPh sb="2" eb="4">
      <t>ショケン</t>
    </rPh>
    <rPh sb="9" eb="10">
      <t>トウ</t>
    </rPh>
    <phoneticPr fontId="1"/>
  </si>
  <si>
    <t>基準に適合します。</t>
    <rPh sb="0" eb="2">
      <t>キジュン</t>
    </rPh>
    <rPh sb="3" eb="5">
      <t>テキゴウ</t>
    </rPh>
    <phoneticPr fontId="1"/>
  </si>
  <si>
    <t>基準に不適です。</t>
    <rPh sb="0" eb="2">
      <t>キジュン</t>
    </rPh>
    <rPh sb="3" eb="5">
      <t>フテキ</t>
    </rPh>
    <phoneticPr fontId="1"/>
  </si>
  <si>
    <t>蛍光灯や反射板の清掃及び古い蛍光灯の交換が有効と思われます。</t>
    <rPh sb="0" eb="3">
      <t>ケイコウトウ</t>
    </rPh>
    <rPh sb="4" eb="6">
      <t>ハンシャ</t>
    </rPh>
    <rPh sb="6" eb="7">
      <t>バン</t>
    </rPh>
    <rPh sb="8" eb="10">
      <t>セイソウ</t>
    </rPh>
    <rPh sb="10" eb="11">
      <t>オヨ</t>
    </rPh>
    <rPh sb="12" eb="13">
      <t>フル</t>
    </rPh>
    <rPh sb="14" eb="17">
      <t>ケイコウトウ</t>
    </rPh>
    <rPh sb="18" eb="20">
      <t>コウカン</t>
    </rPh>
    <rPh sb="21" eb="23">
      <t>ユウコウ</t>
    </rPh>
    <rPh sb="24" eb="25">
      <t>オモ</t>
    </rPh>
    <phoneticPr fontId="1"/>
  </si>
  <si>
    <t>　　照度検査報告書　（普通教室）</t>
    <phoneticPr fontId="1"/>
  </si>
  <si>
    <t>①児童生徒から見て、黒板の外側15度以内の範囲に輝きの強い光源がないか</t>
    <rPh sb="1" eb="3">
      <t>ジドウ</t>
    </rPh>
    <rPh sb="3" eb="5">
      <t>セイト</t>
    </rPh>
    <rPh sb="7" eb="8">
      <t>ミ</t>
    </rPh>
    <rPh sb="10" eb="12">
      <t>コクバン</t>
    </rPh>
    <rPh sb="13" eb="15">
      <t>ソトガワ</t>
    </rPh>
    <rPh sb="17" eb="18">
      <t>ド</t>
    </rPh>
    <rPh sb="18" eb="20">
      <t>イナイ</t>
    </rPh>
    <rPh sb="21" eb="23">
      <t>ハンイ</t>
    </rPh>
    <rPh sb="24" eb="25">
      <t>カガヤ</t>
    </rPh>
    <rPh sb="27" eb="28">
      <t>ツヨ</t>
    </rPh>
    <rPh sb="29" eb="31">
      <t>コウゲン</t>
    </rPh>
    <phoneticPr fontId="1"/>
  </si>
  <si>
    <t>③</t>
    <phoneticPr fontId="1"/>
  </si>
  <si>
    <t>東京光電CANA-0010</t>
    <rPh sb="0" eb="2">
      <t>トウキョウ</t>
    </rPh>
    <rPh sb="2" eb="4">
      <t>コウデン</t>
    </rPh>
    <phoneticPr fontId="1"/>
  </si>
  <si>
    <t>ｗ数は省略　本数を記入</t>
    <rPh sb="1" eb="2">
      <t>スウ</t>
    </rPh>
    <rPh sb="3" eb="5">
      <t>ショウリャク</t>
    </rPh>
    <rPh sb="6" eb="8">
      <t>ホンスウ</t>
    </rPh>
    <rPh sb="9" eb="11">
      <t>キニュウ</t>
    </rPh>
    <phoneticPr fontId="1"/>
  </si>
  <si>
    <t>テレビの電源が切れている時:</t>
    <rPh sb="4" eb="6">
      <t>デンゲン</t>
    </rPh>
    <rPh sb="7" eb="8">
      <t>キ</t>
    </rPh>
    <rPh sb="12" eb="13">
      <t>トキ</t>
    </rPh>
    <phoneticPr fontId="1"/>
  </si>
  <si>
    <t>(西暦)</t>
    <rPh sb="1" eb="3">
      <t>セイレキ</t>
    </rPh>
    <phoneticPr fontId="1"/>
  </si>
  <si>
    <t>検査
月日</t>
    <rPh sb="0" eb="2">
      <t>ケンサ</t>
    </rPh>
    <rPh sb="3" eb="5">
      <t>ガッピ</t>
    </rPh>
    <phoneticPr fontId="1"/>
  </si>
  <si>
    <t>時　刻</t>
  </si>
  <si>
    <t>階</t>
  </si>
  <si>
    <t>年　組</t>
  </si>
  <si>
    <t>天候</t>
    <rPh sb="0" eb="2">
      <t>テンコウ</t>
    </rPh>
    <phoneticPr fontId="1"/>
  </si>
  <si>
    <t>在室
人数</t>
    <rPh sb="0" eb="2">
      <t>ザイシツ</t>
    </rPh>
    <rPh sb="3" eb="5">
      <t>ニンズウ</t>
    </rPh>
    <phoneticPr fontId="1"/>
  </si>
  <si>
    <t>カーテン
の状況</t>
    <rPh sb="6" eb="8">
      <t>ジョウキョウ</t>
    </rPh>
    <phoneticPr fontId="1"/>
  </si>
  <si>
    <t>照度に
影響する
外部障害物</t>
    <rPh sb="0" eb="2">
      <t>ショウド</t>
    </rPh>
    <rPh sb="4" eb="6">
      <t>エイキョウ</t>
    </rPh>
    <rPh sb="9" eb="11">
      <t>ガイブ</t>
    </rPh>
    <rPh sb="11" eb="14">
      <t>ショウガイブツ</t>
    </rPh>
    <phoneticPr fontId="1"/>
  </si>
  <si>
    <t>黒板照度</t>
    <rPh sb="0" eb="2">
      <t>コクバン</t>
    </rPh>
    <rPh sb="2" eb="4">
      <t>ショウド</t>
    </rPh>
    <phoneticPr fontId="1"/>
  </si>
  <si>
    <t>机上面照度</t>
    <rPh sb="0" eb="2">
      <t>キジョウ</t>
    </rPh>
    <rPh sb="2" eb="3">
      <t>メン</t>
    </rPh>
    <rPh sb="3" eb="5">
      <t>ショウド</t>
    </rPh>
    <phoneticPr fontId="1"/>
  </si>
  <si>
    <t>まぶしさ</t>
    <phoneticPr fontId="1"/>
  </si>
  <si>
    <t>蛍光灯数</t>
    <rPh sb="0" eb="3">
      <t>ケイコウトウ</t>
    </rPh>
    <rPh sb="3" eb="4">
      <t>スウ</t>
    </rPh>
    <phoneticPr fontId="1"/>
  </si>
  <si>
    <t>故障</t>
    <rPh sb="0" eb="2">
      <t>コショウ</t>
    </rPh>
    <phoneticPr fontId="1"/>
  </si>
  <si>
    <t>最大
(ﾙｸｽ）</t>
    <rPh sb="0" eb="2">
      <t>サイダイ</t>
    </rPh>
    <phoneticPr fontId="1"/>
  </si>
  <si>
    <t>最小
(ﾙｸｽ）</t>
    <rPh sb="0" eb="2">
      <t>サイショウ</t>
    </rPh>
    <phoneticPr fontId="1"/>
  </si>
  <si>
    <t>照度比</t>
    <rPh sb="0" eb="2">
      <t>ショウド</t>
    </rPh>
    <rPh sb="2" eb="3">
      <t>ヒ</t>
    </rPh>
    <phoneticPr fontId="1"/>
  </si>
  <si>
    <t>基準
未満</t>
    <rPh sb="0" eb="2">
      <t>キジュン</t>
    </rPh>
    <rPh sb="3" eb="5">
      <t>ミマン</t>
    </rPh>
    <phoneticPr fontId="1"/>
  </si>
  <si>
    <t>所見</t>
    <rPh sb="0" eb="2">
      <t>ショケン</t>
    </rPh>
    <phoneticPr fontId="1"/>
  </si>
  <si>
    <t>/</t>
    <phoneticPr fontId="1"/>
  </si>
  <si>
    <t>:</t>
    <phoneticPr fontId="1"/>
  </si>
  <si>
    <t>/9</t>
    <phoneticPr fontId="1"/>
  </si>
  <si>
    <t>黒板照明：</t>
    <phoneticPr fontId="1"/>
  </si>
  <si>
    <t>黒板照明種類：</t>
    <rPh sb="4" eb="6">
      <t>シュルイ</t>
    </rPh>
    <phoneticPr fontId="1"/>
  </si>
  <si>
    <t>蛍光灯</t>
    <rPh sb="0" eb="3">
      <t>ケイコウトウ</t>
    </rPh>
    <phoneticPr fontId="1"/>
  </si>
  <si>
    <t>室内照明種類：</t>
    <rPh sb="0" eb="4">
      <t>シツナイショウメイ</t>
    </rPh>
    <rPh sb="4" eb="6">
      <t>シュルイ</t>
    </rPh>
    <phoneticPr fontId="1"/>
  </si>
  <si>
    <t>川崎市薬剤師会　学校薬剤師執務記録</t>
    <phoneticPr fontId="1"/>
  </si>
  <si>
    <t>LED照明</t>
    <rPh sb="3" eb="5">
      <t>ショウメイ</t>
    </rPh>
    <phoneticPr fontId="1"/>
  </si>
  <si>
    <t>1室目</t>
    <rPh sb="1" eb="2">
      <t>シツ</t>
    </rPh>
    <rPh sb="2" eb="3">
      <t>メ</t>
    </rPh>
    <phoneticPr fontId="1"/>
  </si>
  <si>
    <t>2室目</t>
    <rPh sb="1" eb="2">
      <t>シツ</t>
    </rPh>
    <rPh sb="2" eb="3">
      <t>メ</t>
    </rPh>
    <phoneticPr fontId="1"/>
  </si>
  <si>
    <t>3室目</t>
    <rPh sb="1" eb="2">
      <t>シツ</t>
    </rPh>
    <rPh sb="2" eb="3">
      <t>メ</t>
    </rPh>
    <phoneticPr fontId="1"/>
  </si>
  <si>
    <t>4室目</t>
    <rPh sb="1" eb="2">
      <t>シツ</t>
    </rPh>
    <rPh sb="2" eb="3">
      <t>メ</t>
    </rPh>
    <phoneticPr fontId="1"/>
  </si>
  <si>
    <t>5室目</t>
    <rPh sb="1" eb="2">
      <t>シツ</t>
    </rPh>
    <rPh sb="2" eb="3">
      <t>メ</t>
    </rPh>
    <phoneticPr fontId="1"/>
  </si>
  <si>
    <t>晴</t>
    <rPh sb="0" eb="1">
      <t>ハレ</t>
    </rPh>
    <phoneticPr fontId="1"/>
  </si>
  <si>
    <t>曇</t>
    <rPh sb="0" eb="1">
      <t>クモリ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</si>
  <si>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</si>
  <si>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</si>
  <si>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黒板垂直照度測定値　　　lx　（点灯）</t>
    <phoneticPr fontId="1"/>
  </si>
  <si>
    <t>lx</t>
    <phoneticPr fontId="1"/>
  </si>
  <si>
    <t>机上面水平照度測定値　　　lx　（点灯）</t>
    <phoneticPr fontId="1"/>
  </si>
  <si>
    <t>最大照度　lx</t>
    <rPh sb="0" eb="2">
      <t>サイダイ</t>
    </rPh>
    <rPh sb="2" eb="4">
      <t>ショウド</t>
    </rPh>
    <phoneticPr fontId="1"/>
  </si>
  <si>
    <t>最小照度　lx</t>
    <rPh sb="0" eb="2">
      <t>サイショウ</t>
    </rPh>
    <rPh sb="2" eb="4">
      <t>ショウド</t>
    </rPh>
    <phoneticPr fontId="1"/>
  </si>
  <si>
    <t>教室の照度の下限値は300 lxとする。また、黒板の照度は500 lx以上が望ましい。</t>
    <rPh sb="0" eb="2">
      <t>キョウシツ</t>
    </rPh>
    <rPh sb="3" eb="5">
      <t>ショウド</t>
    </rPh>
    <rPh sb="6" eb="8">
      <t>カゲン</t>
    </rPh>
    <rPh sb="8" eb="9">
      <t>チ</t>
    </rPh>
    <rPh sb="23" eb="25">
      <t>コクバン</t>
    </rPh>
    <rPh sb="26" eb="28">
      <t>ショウド</t>
    </rPh>
    <rPh sb="35" eb="37">
      <t>イジョウ</t>
    </rPh>
    <rPh sb="38" eb="39">
      <t>ノゾ</t>
    </rPh>
    <phoneticPr fontId="1"/>
  </si>
  <si>
    <r>
      <rPr>
        <b/>
        <sz val="11"/>
        <rFont val="ＭＳ Ｐゴシック"/>
        <family val="3"/>
        <charset val="128"/>
      </rPr>
      <t>テレビ使用時</t>
    </r>
    <r>
      <rPr>
        <sz val="11"/>
        <rFont val="ＭＳ Ｐゴシック"/>
        <family val="3"/>
        <charset val="128"/>
      </rPr>
      <t>:</t>
    </r>
    <r>
      <rPr>
        <sz val="10"/>
        <rFont val="ＭＳ Ｐゴシック"/>
        <family val="3"/>
        <charset val="128"/>
      </rPr>
      <t xml:space="preserve"> テレビ画面に見え方を妨害する電灯や窓が映じていないか
　　　　　　　　　　　　　　</t>
    </r>
    <rPh sb="11" eb="13">
      <t>ガメン</t>
    </rPh>
    <rPh sb="14" eb="15">
      <t>ミ</t>
    </rPh>
    <rPh sb="16" eb="17">
      <t>カタ</t>
    </rPh>
    <rPh sb="18" eb="20">
      <t>ボウガイ</t>
    </rPh>
    <rPh sb="22" eb="24">
      <t>デントウ</t>
    </rPh>
    <rPh sb="25" eb="26">
      <t>マド</t>
    </rPh>
    <rPh sb="27" eb="28">
      <t>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</si>
</sst>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color rgb="FFC0000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0" xfId="0" applyFont="1"/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vertical="center" wrapText="1" shrinkToFit="1"/>
    </xf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top" shrinkToFit="1"/>
    </xf>
    <xf numFmtId="0" fontId="0" fillId="0" borderId="0" xfId="0" applyAlignment="1">
      <alignment vertical="top" shrinkToFit="1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/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0" xfId="0" applyFont="1"/>
    <xf numFmtId="0" fontId="9" fillId="0" borderId="0" xfId="0" applyFont="1"/>
    <xf numFmtId="0" fontId="2" fillId="0" borderId="2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9" xfId="0" applyBorder="1"/>
    <xf numFmtId="0" fontId="0" fillId="0" borderId="30" xfId="0" applyBorder="1"/>
    <xf numFmtId="0" fontId="0" fillId="0" borderId="20" xfId="0" applyBorder="1"/>
    <xf numFmtId="49" fontId="15" fillId="0" borderId="24" xfId="0" applyNumberFormat="1" applyFont="1" applyBorder="1" applyAlignment="1">
      <alignment horizontal="center" vertical="center"/>
    </xf>
    <xf numFmtId="0" fontId="0" fillId="0" borderId="27" xfId="0" applyBorder="1"/>
    <xf numFmtId="0" fontId="0" fillId="0" borderId="20" xfId="0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distributed" vertical="center" shrinkToFit="1"/>
    </xf>
    <xf numFmtId="0" fontId="18" fillId="0" borderId="0" xfId="0" applyFont="1"/>
    <xf numFmtId="0" fontId="0" fillId="0" borderId="3" xfId="0" applyBorder="1" applyAlignment="1">
      <alignment vertical="center" shrinkToFit="1"/>
    </xf>
    <xf numFmtId="0" fontId="7" fillId="0" borderId="3" xfId="0" applyFont="1" applyBorder="1" applyAlignment="1">
      <alignment vertical="center"/>
    </xf>
    <xf numFmtId="0" fontId="0" fillId="0" borderId="19" xfId="0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36" xfId="0" applyBorder="1" applyAlignment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distributed"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5" fillId="0" borderId="7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 shrinkToFit="1"/>
    </xf>
    <xf numFmtId="0" fontId="13" fillId="0" borderId="7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0" fontId="13" fillId="0" borderId="7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176" fontId="2" fillId="0" borderId="32" xfId="0" applyNumberFormat="1" applyFont="1" applyBorder="1" applyAlignment="1">
      <alignment horizontal="center" vertical="center" shrinkToFit="1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5" fillId="0" borderId="3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14" fillId="0" borderId="42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0" fillId="0" borderId="2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 wrapText="1"/>
      <protection locked="0"/>
    </xf>
    <xf numFmtId="0" fontId="0" fillId="0" borderId="11" xfId="0" applyBorder="1" applyAlignment="1" applyProtection="1">
      <alignment horizontal="justify" vertical="top" wrapText="1"/>
      <protection locked="0"/>
    </xf>
    <xf numFmtId="0" fontId="0" fillId="0" borderId="3" xfId="0" applyBorder="1" applyAlignment="1" applyProtection="1">
      <alignment horizontal="justify" vertical="top" wrapText="1"/>
      <protection locked="0"/>
    </xf>
    <xf numFmtId="0" fontId="0" fillId="0" borderId="12" xfId="0" applyBorder="1" applyAlignment="1" applyProtection="1">
      <alignment horizontal="justify" vertical="top" wrapText="1"/>
      <protection locked="0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4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6" fillId="0" borderId="65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0" fontId="15" fillId="0" borderId="4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0" fillId="0" borderId="20" xfId="0" applyBorder="1"/>
    <xf numFmtId="0" fontId="15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49669" name="Line 5">
          <a:extLst>
            <a:ext uri="{FF2B5EF4-FFF2-40B4-BE49-F238E27FC236}">
              <a16:creationId xmlns="" xmlns:a16="http://schemas.microsoft.com/office/drawing/2014/main" id="{00000000-0008-0000-0000-000005C2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369327" y="5172903"/>
          <a:ext cx="461755" cy="154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49671" name="Line 7">
          <a:extLst>
            <a:ext uri="{FF2B5EF4-FFF2-40B4-BE49-F238E27FC236}">
              <a16:creationId xmlns="" xmlns:a16="http://schemas.microsoft.com/office/drawing/2014/main" id="{00000000-0008-0000-0000-000007C2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64651" y="5536510"/>
          <a:ext cx="347455" cy="180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923054" y="3241301"/>
          <a:ext cx="1286436" cy="18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915210" y="4617944"/>
          <a:ext cx="1278591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49675" name="Line 1">
          <a:extLst>
            <a:ext uri="{FF2B5EF4-FFF2-40B4-BE49-F238E27FC236}">
              <a16:creationId xmlns="" xmlns:a16="http://schemas.microsoft.com/office/drawing/2014/main" id="{00000000-0008-0000-0000-00000BC2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49676" name="Line 3">
          <a:extLst>
            <a:ext uri="{FF2B5EF4-FFF2-40B4-BE49-F238E27FC236}">
              <a16:creationId xmlns="" xmlns:a16="http://schemas.microsoft.com/office/drawing/2014/main" id="{00000000-0008-0000-0000-00000CC2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6966" y="3990975"/>
          <a:ext cx="428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29375" y="3943350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49679" name="図 1">
          <a:extLst>
            <a:ext uri="{FF2B5EF4-FFF2-40B4-BE49-F238E27FC236}">
              <a16:creationId xmlns="" xmlns:a16="http://schemas.microsoft.com/office/drawing/2014/main" id="{00000000-0008-0000-0000-00000FC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49680" name="図 3">
          <a:extLst>
            <a:ext uri="{FF2B5EF4-FFF2-40B4-BE49-F238E27FC236}">
              <a16:creationId xmlns="" xmlns:a16="http://schemas.microsoft.com/office/drawing/2014/main" id="{00000000-0008-0000-0000-000010C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14" name="Line 5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15" name="Text Box 6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18" name="Line 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19" name="Text Box 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22" name="Line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23" name="Line 3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24" name="Text Box 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25" name="Text Box 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26" name="図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27" name="図 3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28" name="Line 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29" name="Text Box 6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30" name="Line 7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31" name="Text Box 8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34" name="Line 1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35" name="Line 3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36" name="Text Box 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37" name="Text Box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38" name="図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39" name="図 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40" name="Line 5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41" name="Text Box 6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42" name="Line 7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43" name="Text Box 8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44" name="テキスト ボックス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46" name="Line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47" name="Line 3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48" name="Text Box 4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49" name="Text Box 2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50" name="図 1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51" name="図 3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50349" name="Line 5">
          <a:extLst>
            <a:ext uri="{FF2B5EF4-FFF2-40B4-BE49-F238E27FC236}">
              <a16:creationId xmlns="" xmlns:a16="http://schemas.microsoft.com/office/drawing/2014/main" id="{00000000-0008-0000-0100-0000ADC4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3" name="Text Box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50351" name="Line 7">
          <a:extLst>
            <a:ext uri="{FF2B5EF4-FFF2-40B4-BE49-F238E27FC236}">
              <a16:creationId xmlns="" xmlns:a16="http://schemas.microsoft.com/office/drawing/2014/main" id="{00000000-0008-0000-0100-0000AFC4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50355" name="Line 1">
          <a:extLst>
            <a:ext uri="{FF2B5EF4-FFF2-40B4-BE49-F238E27FC236}">
              <a16:creationId xmlns="" xmlns:a16="http://schemas.microsoft.com/office/drawing/2014/main" id="{00000000-0008-0000-0100-0000B3C4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50356" name="Line 3">
          <a:extLst>
            <a:ext uri="{FF2B5EF4-FFF2-40B4-BE49-F238E27FC236}">
              <a16:creationId xmlns="" xmlns:a16="http://schemas.microsoft.com/office/drawing/2014/main" id="{00000000-0008-0000-0100-0000B4C4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10" name="Text Box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11" name="Text Box 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50359" name="図 1">
          <a:extLst>
            <a:ext uri="{FF2B5EF4-FFF2-40B4-BE49-F238E27FC236}">
              <a16:creationId xmlns="" xmlns:a16="http://schemas.microsoft.com/office/drawing/2014/main" id="{00000000-0008-0000-0100-0000B7C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50360" name="図 3">
          <a:extLst>
            <a:ext uri="{FF2B5EF4-FFF2-40B4-BE49-F238E27FC236}">
              <a16:creationId xmlns="" xmlns:a16="http://schemas.microsoft.com/office/drawing/2014/main" id="{00000000-0008-0000-0100-0000B8C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14" name="Line 5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15" name="Text Box 6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16" name="Line 7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17" name="Text Box 8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20" name="Line 1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21" name="Line 3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22" name="Text Box 4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23" name="Text Box 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24" name="図 1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25" name="図 3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26" name="Line 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27" name="Text Box 6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28" name="Line 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29" name="Text Box 8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32" name="Line 1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33" name="Line 3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34" name="Text Box 4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35" name="Text Box 2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36" name="図 1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37" name="図 3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38" name="Line 5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39" name="Text Box 6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40" name="Line 7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41" name="Text Box 8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43" name="テキスト ボックス 42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44" name="Line 1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45" name="Line 3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46" name="Text Box 4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47" name="Text Box 2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48" name="図 1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49" name="図 3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51360" name="Line 5">
          <a:extLst>
            <a:ext uri="{FF2B5EF4-FFF2-40B4-BE49-F238E27FC236}">
              <a16:creationId xmlns="" xmlns:a16="http://schemas.microsoft.com/office/drawing/2014/main" id="{00000000-0008-0000-0200-0000A0C8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3" name="Text Box 6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51362" name="Line 7">
          <a:extLst>
            <a:ext uri="{FF2B5EF4-FFF2-40B4-BE49-F238E27FC236}">
              <a16:creationId xmlns="" xmlns:a16="http://schemas.microsoft.com/office/drawing/2014/main" id="{00000000-0008-0000-0200-0000A2C8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51366" name="Line 1">
          <a:extLst>
            <a:ext uri="{FF2B5EF4-FFF2-40B4-BE49-F238E27FC236}">
              <a16:creationId xmlns="" xmlns:a16="http://schemas.microsoft.com/office/drawing/2014/main" id="{00000000-0008-0000-0200-0000A6C8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51367" name="Line 3">
          <a:extLst>
            <a:ext uri="{FF2B5EF4-FFF2-40B4-BE49-F238E27FC236}">
              <a16:creationId xmlns="" xmlns:a16="http://schemas.microsoft.com/office/drawing/2014/main" id="{00000000-0008-0000-0200-0000A7C8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10" name="Text Box 4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11" name="Text Box 2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51370" name="図 1">
          <a:extLst>
            <a:ext uri="{FF2B5EF4-FFF2-40B4-BE49-F238E27FC236}">
              <a16:creationId xmlns="" xmlns:a16="http://schemas.microsoft.com/office/drawing/2014/main" id="{00000000-0008-0000-0200-0000AAC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51371" name="図 3">
          <a:extLst>
            <a:ext uri="{FF2B5EF4-FFF2-40B4-BE49-F238E27FC236}">
              <a16:creationId xmlns="" xmlns:a16="http://schemas.microsoft.com/office/drawing/2014/main" id="{00000000-0008-0000-0200-0000ABC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14" name="Line 5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15" name="Text Box 6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16" name="Line 7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17" name="Text Box 8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20" name="Line 1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21" name="Line 3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22" name="Text Box 4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23" name="Text Box 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24" name="図 1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25" name="図 3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26" name="Line 5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27" name="Text Box 6">
          <a:extLst>
            <a:ext uri="{FF2B5EF4-FFF2-40B4-BE49-F238E27FC236}">
              <a16:creationId xmlns=""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28" name="Line 7">
          <a:extLst>
            <a:ext uri="{FF2B5EF4-FFF2-40B4-BE49-F238E27FC236}">
              <a16:creationId xmlns=""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29" name="Text Box 8">
          <a:extLst>
            <a:ext uri="{FF2B5EF4-FFF2-40B4-BE49-F238E27FC236}">
              <a16:creationId xmlns=""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32" name="Line 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33" name="Line 3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34" name="Text Box 4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35" name="Text Box 2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36" name="図 1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37" name="図 3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38" name="Line 5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39" name="Text Box 6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40" name="Line 7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41" name="Text Box 8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43" name="テキスト ボックス 42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44" name="Line 1">
          <a:extLst>
            <a:ext uri="{FF2B5EF4-FFF2-40B4-BE49-F238E27FC236}">
              <a16:creationId xmlns=""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45" name="Line 3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46" name="Text Box 4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47" name="Text Box 2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48" name="図 1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49" name="図 3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52383" name="Line 5">
          <a:extLst>
            <a:ext uri="{FF2B5EF4-FFF2-40B4-BE49-F238E27FC236}">
              <a16:creationId xmlns="" xmlns:a16="http://schemas.microsoft.com/office/drawing/2014/main" id="{00000000-0008-0000-0300-00009FCC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3" name="Text Box 6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52385" name="Line 7">
          <a:extLst>
            <a:ext uri="{FF2B5EF4-FFF2-40B4-BE49-F238E27FC236}">
              <a16:creationId xmlns="" xmlns:a16="http://schemas.microsoft.com/office/drawing/2014/main" id="{00000000-0008-0000-0300-0000A1CC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52389" name="Line 1">
          <a:extLst>
            <a:ext uri="{FF2B5EF4-FFF2-40B4-BE49-F238E27FC236}">
              <a16:creationId xmlns="" xmlns:a16="http://schemas.microsoft.com/office/drawing/2014/main" id="{00000000-0008-0000-0300-0000A5CC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52390" name="Line 3">
          <a:extLst>
            <a:ext uri="{FF2B5EF4-FFF2-40B4-BE49-F238E27FC236}">
              <a16:creationId xmlns="" xmlns:a16="http://schemas.microsoft.com/office/drawing/2014/main" id="{00000000-0008-0000-0300-0000A6CC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10" name="Text Box 4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11" name="Text Box 2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52393" name="図 1">
          <a:extLst>
            <a:ext uri="{FF2B5EF4-FFF2-40B4-BE49-F238E27FC236}">
              <a16:creationId xmlns="" xmlns:a16="http://schemas.microsoft.com/office/drawing/2014/main" id="{00000000-0008-0000-0300-0000A9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52394" name="図 3">
          <a:extLst>
            <a:ext uri="{FF2B5EF4-FFF2-40B4-BE49-F238E27FC236}">
              <a16:creationId xmlns="" xmlns:a16="http://schemas.microsoft.com/office/drawing/2014/main" id="{00000000-0008-0000-0300-0000AA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14" name="Line 5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15" name="Text Box 6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16" name="Line 7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17" name="Text Box 8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20" name="Line 1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21" name="Line 3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22" name="Text Box 4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23" name="Text Box 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24" name="図 1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25" name="図 3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26" name="Line 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27" name="Text Box 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28" name="Line 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29" name="Text Box 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32" name="Line 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33" name="Line 3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34" name="Text Box 4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35" name="Text Box 2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36" name="図 1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385762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37" name="図 3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95250</xdr:colOff>
      <xdr:row>27</xdr:row>
      <xdr:rowOff>38100</xdr:rowOff>
    </xdr:from>
    <xdr:to>
      <xdr:col>33</xdr:col>
      <xdr:colOff>104775</xdr:colOff>
      <xdr:row>29</xdr:row>
      <xdr:rowOff>38100</xdr:rowOff>
    </xdr:to>
    <xdr:sp macro="" textlink="">
      <xdr:nvSpPr>
        <xdr:cNvPr id="53408" name="Line 5">
          <a:extLst>
            <a:ext uri="{FF2B5EF4-FFF2-40B4-BE49-F238E27FC236}">
              <a16:creationId xmlns="" xmlns:a16="http://schemas.microsoft.com/office/drawing/2014/main" id="{00000000-0008-0000-0400-0000A0D00000}"/>
            </a:ext>
          </a:extLst>
        </xdr:cNvPr>
        <xdr:cNvSpPr>
          <a:spLocks noChangeShapeType="1"/>
        </xdr:cNvSpPr>
      </xdr:nvSpPr>
      <xdr:spPr bwMode="auto">
        <a:xfrm flipH="1">
          <a:off x="6848475" y="5810250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8284</xdr:colOff>
      <xdr:row>25</xdr:row>
      <xdr:rowOff>114162</xdr:rowOff>
    </xdr:from>
    <xdr:to>
      <xdr:col>32</xdr:col>
      <xdr:colOff>49622</xdr:colOff>
      <xdr:row>27</xdr:row>
      <xdr:rowOff>1596</xdr:rowOff>
    </xdr:to>
    <xdr:sp macro="" textlink="">
      <xdr:nvSpPr>
        <xdr:cNvPr id="3" name="Text Box 6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161434" y="5600562"/>
          <a:ext cx="441388" cy="173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29</xdr:col>
      <xdr:colOff>28575</xdr:colOff>
      <xdr:row>26</xdr:row>
      <xdr:rowOff>133350</xdr:rowOff>
    </xdr:from>
    <xdr:to>
      <xdr:col>32</xdr:col>
      <xdr:colOff>200025</xdr:colOff>
      <xdr:row>26</xdr:row>
      <xdr:rowOff>133350</xdr:rowOff>
    </xdr:to>
    <xdr:sp macro="" textlink="">
      <xdr:nvSpPr>
        <xdr:cNvPr id="53410" name="Line 7">
          <a:extLst>
            <a:ext uri="{FF2B5EF4-FFF2-40B4-BE49-F238E27FC236}">
              <a16:creationId xmlns="" xmlns:a16="http://schemas.microsoft.com/office/drawing/2014/main" id="{00000000-0008-0000-0400-0000A2D00000}"/>
            </a:ext>
          </a:extLst>
        </xdr:cNvPr>
        <xdr:cNvSpPr>
          <a:spLocks noChangeShapeType="1"/>
        </xdr:cNvSpPr>
      </xdr:nvSpPr>
      <xdr:spPr bwMode="auto">
        <a:xfrm>
          <a:off x="5981700" y="57721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69712</xdr:colOff>
      <xdr:row>27</xdr:row>
      <xdr:rowOff>77405</xdr:rowOff>
    </xdr:from>
    <xdr:to>
      <xdr:col>35</xdr:col>
      <xdr:colOff>20682</xdr:colOff>
      <xdr:row>29</xdr:row>
      <xdr:rowOff>93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822937" y="5849555"/>
          <a:ext cx="501788" cy="246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m</a:t>
          </a:r>
        </a:p>
      </xdr:txBody>
    </xdr:sp>
    <xdr:clientData/>
  </xdr:twoCellAnchor>
  <xdr:twoCellAnchor>
    <xdr:from>
      <xdr:col>14</xdr:col>
      <xdr:colOff>3175</xdr:colOff>
      <xdr:row>14</xdr:row>
      <xdr:rowOff>44450</xdr:rowOff>
    </xdr:from>
    <xdr:to>
      <xdr:col>20</xdr:col>
      <xdr:colOff>79375</xdr:colOff>
      <xdr:row>15</xdr:row>
      <xdr:rowOff>22226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832100" y="3787775"/>
          <a:ext cx="1276350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（黒板上）</a:t>
          </a:r>
        </a:p>
      </xdr:txBody>
    </xdr:sp>
    <xdr:clientData/>
  </xdr:twoCellAnchor>
  <xdr:twoCellAnchor>
    <xdr:from>
      <xdr:col>14</xdr:col>
      <xdr:colOff>1681</xdr:colOff>
      <xdr:row>23</xdr:row>
      <xdr:rowOff>18676</xdr:rowOff>
    </xdr:from>
    <xdr:to>
      <xdr:col>20</xdr:col>
      <xdr:colOff>84306</xdr:colOff>
      <xdr:row>24</xdr:row>
      <xdr:rowOff>22213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830606" y="5066926"/>
          <a:ext cx="1282775" cy="194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（黒板下）</a:t>
          </a:r>
        </a:p>
      </xdr:txBody>
    </xdr:sp>
    <xdr:clientData/>
  </xdr:twoCellAnchor>
  <xdr:twoCellAnchor>
    <xdr:from>
      <xdr:col>33</xdr:col>
      <xdr:colOff>0</xdr:colOff>
      <xdr:row>15</xdr:row>
      <xdr:rowOff>19050</xdr:rowOff>
    </xdr:from>
    <xdr:to>
      <xdr:col>33</xdr:col>
      <xdr:colOff>0</xdr:colOff>
      <xdr:row>17</xdr:row>
      <xdr:rowOff>0</xdr:rowOff>
    </xdr:to>
    <xdr:sp macro="" textlink="">
      <xdr:nvSpPr>
        <xdr:cNvPr id="53414" name="Line 1">
          <a:extLst>
            <a:ext uri="{FF2B5EF4-FFF2-40B4-BE49-F238E27FC236}">
              <a16:creationId xmlns="" xmlns:a16="http://schemas.microsoft.com/office/drawing/2014/main" id="{00000000-0008-0000-0400-0000A6D00000}"/>
            </a:ext>
          </a:extLst>
        </xdr:cNvPr>
        <xdr:cNvSpPr>
          <a:spLocks noChangeShapeType="1"/>
        </xdr:cNvSpPr>
      </xdr:nvSpPr>
      <xdr:spPr bwMode="auto">
        <a:xfrm>
          <a:off x="6753225" y="4029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200025</xdr:colOff>
      <xdr:row>14</xdr:row>
      <xdr:rowOff>133350</xdr:rowOff>
    </xdr:from>
    <xdr:to>
      <xdr:col>32</xdr:col>
      <xdr:colOff>133350</xdr:colOff>
      <xdr:row>14</xdr:row>
      <xdr:rowOff>133350</xdr:rowOff>
    </xdr:to>
    <xdr:sp macro="" textlink="">
      <xdr:nvSpPr>
        <xdr:cNvPr id="53415" name="Line 3">
          <a:extLst>
            <a:ext uri="{FF2B5EF4-FFF2-40B4-BE49-F238E27FC236}">
              <a16:creationId xmlns="" xmlns:a16="http://schemas.microsoft.com/office/drawing/2014/main" id="{00000000-0008-0000-0400-0000A7D00000}"/>
            </a:ext>
          </a:extLst>
        </xdr:cNvPr>
        <xdr:cNvSpPr>
          <a:spLocks noChangeShapeType="1"/>
        </xdr:cNvSpPr>
      </xdr:nvSpPr>
      <xdr:spPr bwMode="auto">
        <a:xfrm flipV="1">
          <a:off x="5953125" y="38766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165791</xdr:colOff>
      <xdr:row>15</xdr:row>
      <xdr:rowOff>9525</xdr:rowOff>
    </xdr:from>
    <xdr:to>
      <xdr:col>34</xdr:col>
      <xdr:colOff>173775</xdr:colOff>
      <xdr:row>17</xdr:row>
      <xdr:rowOff>0</xdr:rowOff>
    </xdr:to>
    <xdr:sp macro="" textlink="">
      <xdr:nvSpPr>
        <xdr:cNvPr id="10" name="Text Box 4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718991" y="4019550"/>
          <a:ext cx="579484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10cm</a:t>
          </a:r>
        </a:p>
      </xdr:txBody>
    </xdr:sp>
    <xdr:clientData/>
  </xdr:twoCellAnchor>
  <xdr:twoCellAnchor>
    <xdr:from>
      <xdr:col>30</xdr:col>
      <xdr:colOff>842</xdr:colOff>
      <xdr:row>14</xdr:row>
      <xdr:rowOff>101600</xdr:rowOff>
    </xdr:from>
    <xdr:to>
      <xdr:col>32</xdr:col>
      <xdr:colOff>38074</xdr:colOff>
      <xdr:row>15</xdr:row>
      <xdr:rowOff>73138</xdr:rowOff>
    </xdr:to>
    <xdr:sp macro="" textlink="">
      <xdr:nvSpPr>
        <xdr:cNvPr id="11" name="Text Box 2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153992" y="3844925"/>
          <a:ext cx="437282" cy="23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30cm</a:t>
          </a:r>
        </a:p>
      </xdr:txBody>
    </xdr:sp>
    <xdr:clientData/>
  </xdr:twoCellAnchor>
  <xdr:twoCellAnchor editAs="oneCell">
    <xdr:from>
      <xdr:col>21</xdr:col>
      <xdr:colOff>57150</xdr:colOff>
      <xdr:row>14</xdr:row>
      <xdr:rowOff>114300</xdr:rowOff>
    </xdr:from>
    <xdr:to>
      <xdr:col>24</xdr:col>
      <xdr:colOff>19050</xdr:colOff>
      <xdr:row>19</xdr:row>
      <xdr:rowOff>0</xdr:rowOff>
    </xdr:to>
    <xdr:pic>
      <xdr:nvPicPr>
        <xdr:cNvPr id="53418" name="図 1">
          <a:extLst>
            <a:ext uri="{FF2B5EF4-FFF2-40B4-BE49-F238E27FC236}">
              <a16:creationId xmlns="" xmlns:a16="http://schemas.microsoft.com/office/drawing/2014/main" id="{00000000-0008-0000-0400-0000AA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1494" y="3888581"/>
          <a:ext cx="604837" cy="588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142875</xdr:colOff>
      <xdr:row>26</xdr:row>
      <xdr:rowOff>38100</xdr:rowOff>
    </xdr:from>
    <xdr:to>
      <xdr:col>24</xdr:col>
      <xdr:colOff>28575</xdr:colOff>
      <xdr:row>33</xdr:row>
      <xdr:rowOff>38100</xdr:rowOff>
    </xdr:to>
    <xdr:pic>
      <xdr:nvPicPr>
        <xdr:cNvPr id="53419" name="図 3">
          <a:extLst>
            <a:ext uri="{FF2B5EF4-FFF2-40B4-BE49-F238E27FC236}">
              <a16:creationId xmlns="" xmlns:a16="http://schemas.microsoft.com/office/drawing/2014/main" id="{00000000-0008-0000-0400-0000AB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5734050"/>
          <a:ext cx="723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C56"/>
  <sheetViews>
    <sheetView tabSelected="1" view="pageBreakPreview" zoomScale="80" zoomScaleNormal="80" zoomScaleSheetLayoutView="80" workbookViewId="0">
      <selection activeCell="Y3" sqref="Y3:AB3"/>
    </sheetView>
  </sheetViews>
  <sheetFormatPr defaultColWidth="9" defaultRowHeight="13.5" x14ac:dyDescent="0.15"/>
  <cols>
    <col min="1" max="2" width="2.625" customWidth="1"/>
    <col min="3" max="3" width="1.875" customWidth="1"/>
    <col min="4" max="9" width="2.625" customWidth="1"/>
    <col min="10" max="10" width="3.75" customWidth="1"/>
    <col min="11" max="23" width="2.625" customWidth="1"/>
    <col min="24" max="24" width="3.125" customWidth="1"/>
    <col min="25" max="25" width="3.75" customWidth="1"/>
    <col min="26" max="33" width="2.625" customWidth="1"/>
    <col min="34" max="34" width="4.875" customWidth="1"/>
    <col min="35" max="35" width="2.625" customWidth="1"/>
    <col min="36" max="41" width="2.625" hidden="1" customWidth="1"/>
    <col min="42" max="42" width="3.75" hidden="1" customWidth="1"/>
    <col min="43" max="43" width="5.375" hidden="1" customWidth="1"/>
    <col min="44" max="44" width="2.625" hidden="1" customWidth="1"/>
    <col min="45" max="48" width="5.625" hidden="1" customWidth="1"/>
    <col min="49" max="50" width="9" hidden="1" customWidth="1"/>
    <col min="51" max="51" width="2.25" customWidth="1"/>
  </cols>
  <sheetData>
    <row r="1" spans="1:55" ht="24" customHeight="1" x14ac:dyDescent="0.15">
      <c r="A1" s="75" t="s">
        <v>106</v>
      </c>
    </row>
    <row r="2" spans="1:55" ht="27" customHeight="1" x14ac:dyDescent="0.15">
      <c r="D2" s="13"/>
      <c r="E2" s="13"/>
      <c r="F2" s="89" t="s">
        <v>74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206"/>
      <c r="AI2" s="206"/>
      <c r="AJ2" s="206"/>
    </row>
    <row r="3" spans="1:55" ht="22.15" customHeight="1" x14ac:dyDescent="0.15">
      <c r="V3" s="98" t="s">
        <v>80</v>
      </c>
      <c r="W3" s="98"/>
      <c r="X3" s="98"/>
      <c r="Y3" s="93"/>
      <c r="Z3" s="93"/>
      <c r="AA3" s="93"/>
      <c r="AB3" s="93"/>
      <c r="AC3" s="36" t="s">
        <v>0</v>
      </c>
      <c r="AD3" s="93"/>
      <c r="AE3" s="93"/>
      <c r="AF3" s="36" t="s">
        <v>1</v>
      </c>
      <c r="AG3" s="93"/>
      <c r="AH3" s="93"/>
      <c r="AI3" s="36" t="s">
        <v>14</v>
      </c>
    </row>
    <row r="4" spans="1:55" ht="23.25" customHeight="1" x14ac:dyDescent="0.15">
      <c r="B4" s="91" t="s">
        <v>10</v>
      </c>
      <c r="C4" s="91"/>
      <c r="D4" s="91"/>
      <c r="E4" s="91"/>
      <c r="F4" s="91"/>
      <c r="G4" s="91"/>
      <c r="H4" s="92"/>
      <c r="I4" s="92"/>
      <c r="J4" s="92"/>
      <c r="K4" s="92"/>
      <c r="L4" s="92"/>
      <c r="M4" s="92"/>
      <c r="N4" s="92"/>
      <c r="O4" s="92"/>
      <c r="P4" s="92"/>
      <c r="Q4" s="91" t="s">
        <v>11</v>
      </c>
      <c r="R4" s="91"/>
      <c r="S4" s="91"/>
      <c r="T4" s="91"/>
      <c r="U4" s="91"/>
      <c r="V4" s="91"/>
      <c r="Y4" s="217"/>
      <c r="Z4" s="217"/>
      <c r="AA4" s="217"/>
      <c r="AB4" s="217"/>
    </row>
    <row r="5" spans="1:55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V5" s="84"/>
      <c r="W5" s="84"/>
      <c r="X5" s="107" t="s">
        <v>12</v>
      </c>
      <c r="Y5" s="107"/>
      <c r="Z5" s="107"/>
      <c r="AA5" s="107"/>
      <c r="AB5" s="107"/>
      <c r="AC5" s="107"/>
      <c r="AD5" s="107"/>
      <c r="AE5" s="107"/>
      <c r="AF5" s="107"/>
      <c r="AG5" s="107"/>
      <c r="AH5" s="84"/>
      <c r="AI5" s="84"/>
      <c r="AN5" s="85"/>
    </row>
    <row r="7" spans="1:55" ht="20.25" customHeight="1" x14ac:dyDescent="0.15">
      <c r="R7" s="90" t="s">
        <v>13</v>
      </c>
      <c r="S7" s="90"/>
      <c r="T7" s="90"/>
      <c r="U7" s="90"/>
      <c r="V7" s="90"/>
      <c r="W7" s="90"/>
      <c r="X7" s="90"/>
      <c r="Y7" s="33"/>
      <c r="Z7" s="109"/>
      <c r="AA7" s="109"/>
      <c r="AB7" s="109"/>
      <c r="AC7" s="109"/>
      <c r="AD7" s="109"/>
      <c r="AE7" s="109"/>
      <c r="AF7" s="109"/>
      <c r="AG7" s="109"/>
      <c r="AH7" s="90"/>
      <c r="AI7" s="90"/>
    </row>
    <row r="8" spans="1:55" ht="6.75" customHeight="1" x14ac:dyDescent="0.15">
      <c r="U8" s="86"/>
      <c r="V8" s="86"/>
      <c r="W8" s="86"/>
      <c r="X8" s="86"/>
      <c r="Z8" s="87"/>
      <c r="AA8" s="87"/>
      <c r="AB8" s="87"/>
      <c r="AC8" s="87"/>
      <c r="AD8" s="87"/>
      <c r="AE8" s="87"/>
      <c r="AF8" s="87"/>
      <c r="AG8" s="87"/>
      <c r="AH8" s="86"/>
      <c r="AI8" s="86"/>
    </row>
    <row r="9" spans="1:55" ht="24" customHeight="1" x14ac:dyDescent="0.15">
      <c r="A9" s="134" t="s">
        <v>8</v>
      </c>
      <c r="B9" s="94"/>
      <c r="C9" s="94"/>
      <c r="D9" s="94"/>
      <c r="E9" s="94"/>
      <c r="F9" s="137" t="str">
        <f>IF(Y3="","",Y3)</f>
        <v/>
      </c>
      <c r="G9" s="137"/>
      <c r="H9" s="137"/>
      <c r="I9" s="14" t="s">
        <v>0</v>
      </c>
      <c r="J9" s="127"/>
      <c r="K9" s="127"/>
      <c r="L9" s="14" t="s">
        <v>1</v>
      </c>
      <c r="M9" s="127"/>
      <c r="N9" s="127"/>
      <c r="O9" s="15" t="s">
        <v>4</v>
      </c>
      <c r="P9" s="115" t="s">
        <v>7</v>
      </c>
      <c r="Q9" s="116"/>
      <c r="R9" s="116"/>
      <c r="S9" s="116"/>
      <c r="T9" s="116"/>
      <c r="U9" s="116"/>
      <c r="V9" s="127"/>
      <c r="W9" s="127"/>
      <c r="X9" s="14" t="s">
        <v>2</v>
      </c>
      <c r="Y9" s="127"/>
      <c r="Z9" s="127"/>
      <c r="AA9" s="15" t="s">
        <v>3</v>
      </c>
      <c r="AB9" s="115" t="s">
        <v>6</v>
      </c>
      <c r="AC9" s="116"/>
      <c r="AD9" s="116"/>
      <c r="AE9" s="116"/>
      <c r="AF9" s="116"/>
      <c r="AG9" s="127"/>
      <c r="AH9" s="127"/>
      <c r="AI9" s="128"/>
      <c r="AQ9" t="s">
        <v>113</v>
      </c>
    </row>
    <row r="10" spans="1:55" ht="24" customHeight="1" x14ac:dyDescent="0.15">
      <c r="A10" s="115" t="s">
        <v>9</v>
      </c>
      <c r="B10" s="116"/>
      <c r="C10" s="116"/>
      <c r="D10" s="116"/>
      <c r="E10" s="116"/>
      <c r="F10" s="113"/>
      <c r="G10" s="113"/>
      <c r="H10" s="16" t="s">
        <v>15</v>
      </c>
      <c r="I10" s="113"/>
      <c r="J10" s="113"/>
      <c r="K10" s="15" t="s">
        <v>16</v>
      </c>
      <c r="L10" s="129" t="s">
        <v>49</v>
      </c>
      <c r="M10" s="130"/>
      <c r="N10" s="130"/>
      <c r="O10" s="130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3"/>
      <c r="AA10" s="129" t="s">
        <v>22</v>
      </c>
      <c r="AB10" s="130"/>
      <c r="AC10" s="130"/>
      <c r="AD10" s="130"/>
      <c r="AE10" s="114"/>
      <c r="AF10" s="114"/>
      <c r="AG10" s="114"/>
      <c r="AH10" s="114"/>
      <c r="AI10" s="17" t="s">
        <v>20</v>
      </c>
      <c r="AQ10" t="s">
        <v>114</v>
      </c>
    </row>
    <row r="11" spans="1:55" ht="24" customHeight="1" x14ac:dyDescent="0.15">
      <c r="A11" s="115" t="s">
        <v>50</v>
      </c>
      <c r="B11" s="116"/>
      <c r="C11" s="116"/>
      <c r="D11" s="116"/>
      <c r="E11" s="124"/>
      <c r="F11" s="108"/>
      <c r="G11" s="94" t="s">
        <v>30</v>
      </c>
      <c r="H11" s="99"/>
      <c r="I11" s="131"/>
      <c r="J11" s="108"/>
      <c r="K11" s="94" t="s">
        <v>31</v>
      </c>
      <c r="L11" s="96"/>
      <c r="M11" s="134" t="s">
        <v>26</v>
      </c>
      <c r="N11" s="94"/>
      <c r="O11" s="135"/>
      <c r="P11" s="135"/>
      <c r="Q11" s="135"/>
      <c r="R11" s="136"/>
      <c r="S11" s="115" t="s">
        <v>27</v>
      </c>
      <c r="T11" s="116"/>
      <c r="U11" s="116"/>
      <c r="V11" s="116"/>
      <c r="W11" s="116"/>
      <c r="X11" s="116"/>
      <c r="Y11" s="116"/>
      <c r="Z11" s="108"/>
      <c r="AA11" s="108"/>
      <c r="AB11" s="94" t="s">
        <v>28</v>
      </c>
      <c r="AC11" s="94"/>
      <c r="AD11" s="99"/>
      <c r="AE11" s="131"/>
      <c r="AF11" s="108"/>
      <c r="AG11" s="94" t="s">
        <v>29</v>
      </c>
      <c r="AH11" s="94"/>
      <c r="AI11" s="95"/>
      <c r="AQ11" t="s">
        <v>115</v>
      </c>
      <c r="AT11" t="str">
        <f>IF(NOT(Z11=""),AB11,AU11)</f>
        <v>選択して</v>
      </c>
      <c r="AU11" t="str">
        <f>IF(NOT(AE11=""),AG11,"選択して")</f>
        <v>選択して</v>
      </c>
    </row>
    <row r="12" spans="1:55" ht="24" customHeight="1" x14ac:dyDescent="0.15">
      <c r="A12" s="125" t="s">
        <v>63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08"/>
      <c r="L12" s="108"/>
      <c r="M12" s="94" t="s">
        <v>60</v>
      </c>
      <c r="N12" s="94"/>
      <c r="O12" s="108"/>
      <c r="P12" s="108"/>
      <c r="Q12" s="94" t="s">
        <v>61</v>
      </c>
      <c r="R12" s="94"/>
      <c r="S12" s="108"/>
      <c r="T12" s="108"/>
      <c r="U12" s="94" t="s">
        <v>62</v>
      </c>
      <c r="V12" s="94"/>
      <c r="W12" s="108"/>
      <c r="X12" s="108"/>
      <c r="Y12" s="102" t="s">
        <v>19</v>
      </c>
      <c r="Z12" s="102"/>
      <c r="AA12" s="16" t="s">
        <v>23</v>
      </c>
      <c r="AB12" s="150"/>
      <c r="AC12" s="150"/>
      <c r="AD12" s="150"/>
      <c r="AE12" s="88" t="s">
        <v>37</v>
      </c>
      <c r="AF12" s="108"/>
      <c r="AG12" s="108"/>
      <c r="AH12" s="94" t="s">
        <v>59</v>
      </c>
      <c r="AI12" s="95"/>
      <c r="AQ12" t="s">
        <v>116</v>
      </c>
      <c r="AT12" t="str">
        <f>IF(NOT(O12=""),Q12,"")</f>
        <v/>
      </c>
      <c r="AU12" t="str">
        <f>IF(NOT(S12=""),U12,"")</f>
        <v/>
      </c>
      <c r="AV12" t="str">
        <f>IF(NOT(W12=""),AB12,"")</f>
        <v/>
      </c>
      <c r="AW12" t="str">
        <f>IF(NOT(AF12=""),AH12,"")</f>
        <v/>
      </c>
      <c r="AX12" t="str">
        <f>AT12&amp;AU12&amp;AV12&amp;AW12</f>
        <v/>
      </c>
    </row>
    <row r="13" spans="1:55" ht="24" customHeight="1" x14ac:dyDescent="0.15">
      <c r="A13" s="134" t="s">
        <v>103</v>
      </c>
      <c r="B13" s="94"/>
      <c r="C13" s="94"/>
      <c r="D13" s="94"/>
      <c r="E13" s="94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34" t="s">
        <v>105</v>
      </c>
      <c r="S13" s="94"/>
      <c r="T13" s="94"/>
      <c r="U13" s="94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t="s">
        <v>104</v>
      </c>
      <c r="AQ13" s="97"/>
      <c r="AR13" s="97"/>
      <c r="AS13" s="97"/>
      <c r="AY13" s="97"/>
      <c r="AZ13" s="97"/>
      <c r="BA13" s="97"/>
      <c r="BB13" s="97"/>
      <c r="BC13" s="97"/>
    </row>
    <row r="14" spans="1:55" ht="24" customHeight="1" x14ac:dyDescent="0.15">
      <c r="A14" s="222" t="s">
        <v>102</v>
      </c>
      <c r="B14" s="223"/>
      <c r="C14" s="223"/>
      <c r="D14" s="223"/>
      <c r="E14" s="223"/>
      <c r="F14" s="117" t="s">
        <v>78</v>
      </c>
      <c r="G14" s="117"/>
      <c r="H14" s="117"/>
      <c r="I14" s="117"/>
      <c r="J14" s="221"/>
      <c r="K14" s="221"/>
      <c r="L14" s="18" t="s">
        <v>5</v>
      </c>
      <c r="M14" s="94" t="s">
        <v>24</v>
      </c>
      <c r="N14" s="94"/>
      <c r="O14" s="139"/>
      <c r="P14" s="139"/>
      <c r="Q14" s="15" t="s">
        <v>5</v>
      </c>
      <c r="R14" s="115" t="s">
        <v>25</v>
      </c>
      <c r="S14" s="116"/>
      <c r="T14" s="116"/>
      <c r="U14" s="116"/>
      <c r="V14" s="117" t="s">
        <v>78</v>
      </c>
      <c r="W14" s="117"/>
      <c r="X14" s="117"/>
      <c r="Y14" s="117"/>
      <c r="Z14" s="139"/>
      <c r="AA14" s="139"/>
      <c r="AB14" s="139"/>
      <c r="AC14" s="16" t="s">
        <v>5</v>
      </c>
      <c r="AD14" s="94" t="s">
        <v>24</v>
      </c>
      <c r="AE14" s="94"/>
      <c r="AF14" s="139"/>
      <c r="AG14" s="139"/>
      <c r="AH14" s="139"/>
      <c r="AI14" s="19" t="s">
        <v>5</v>
      </c>
      <c r="AJ14" t="s">
        <v>107</v>
      </c>
    </row>
    <row r="15" spans="1:55" ht="21" customHeight="1" x14ac:dyDescent="0.15">
      <c r="A15" s="20" t="s">
        <v>117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1"/>
      <c r="Q15" s="21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14"/>
      <c r="AE15" s="14"/>
      <c r="AF15" s="14"/>
      <c r="AG15" s="21"/>
      <c r="AH15" s="21"/>
      <c r="AI15" s="24"/>
    </row>
    <row r="16" spans="1:55" ht="6" customHeight="1" x14ac:dyDescent="0.15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2"/>
      <c r="AH16" s="22"/>
      <c r="AI16" s="26"/>
    </row>
    <row r="17" spans="1:40" ht="19.5" customHeight="1" x14ac:dyDescent="0.15">
      <c r="A17" s="27"/>
      <c r="B17" s="28"/>
      <c r="C17" s="28"/>
      <c r="D17" s="118"/>
      <c r="E17" s="119"/>
      <c r="F17" s="119"/>
      <c r="G17" s="119"/>
      <c r="H17" s="120"/>
      <c r="I17" s="25" t="s">
        <v>118</v>
      </c>
      <c r="J17" s="23"/>
      <c r="K17" s="22"/>
      <c r="L17" s="22"/>
      <c r="M17" s="23"/>
      <c r="N17" s="23"/>
      <c r="O17" s="118"/>
      <c r="P17" s="119"/>
      <c r="Q17" s="119"/>
      <c r="R17" s="119"/>
      <c r="S17" s="120"/>
      <c r="T17" s="25" t="s">
        <v>118</v>
      </c>
      <c r="U17" s="23"/>
      <c r="V17" s="22"/>
      <c r="W17" s="22"/>
      <c r="X17" s="23"/>
      <c r="Y17" s="23"/>
      <c r="Z17" s="118"/>
      <c r="AA17" s="119"/>
      <c r="AB17" s="119"/>
      <c r="AC17" s="119"/>
      <c r="AD17" s="120"/>
      <c r="AE17" s="25" t="s">
        <v>118</v>
      </c>
      <c r="AF17" s="23"/>
      <c r="AG17" s="22"/>
      <c r="AH17" s="22"/>
      <c r="AI17" s="26"/>
    </row>
    <row r="18" spans="1:40" ht="4.1500000000000004" customHeight="1" x14ac:dyDescent="0.15">
      <c r="A18" s="29"/>
      <c r="B18" s="1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2"/>
      <c r="AH18" s="11"/>
      <c r="AI18" s="26"/>
    </row>
    <row r="19" spans="1:40" ht="6" customHeight="1" x14ac:dyDescent="0.15">
      <c r="A19" s="29"/>
      <c r="B19" s="11"/>
      <c r="C19" s="4"/>
      <c r="D19" s="4"/>
      <c r="E19" s="4"/>
      <c r="F19" s="4"/>
      <c r="G19" s="4"/>
      <c r="H19" s="4"/>
      <c r="I19" s="4"/>
      <c r="J19" s="4"/>
      <c r="K19" s="2"/>
      <c r="L19" s="1"/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22"/>
      <c r="AH19" s="11"/>
      <c r="AI19" s="26"/>
    </row>
    <row r="20" spans="1:40" ht="19.5" customHeight="1" x14ac:dyDescent="0.15">
      <c r="A20" s="155" t="s">
        <v>51</v>
      </c>
      <c r="B20" s="151"/>
      <c r="C20" s="4"/>
      <c r="D20" s="118"/>
      <c r="E20" s="119"/>
      <c r="F20" s="119"/>
      <c r="G20" s="119"/>
      <c r="H20" s="120"/>
      <c r="I20" s="25" t="s">
        <v>118</v>
      </c>
      <c r="J20" s="23"/>
      <c r="K20" s="4"/>
      <c r="L20" s="4"/>
      <c r="M20" s="4"/>
      <c r="N20" s="4"/>
      <c r="O20" s="118"/>
      <c r="P20" s="119"/>
      <c r="Q20" s="119"/>
      <c r="R20" s="119"/>
      <c r="S20" s="120"/>
      <c r="T20" s="25" t="s">
        <v>118</v>
      </c>
      <c r="U20" s="23"/>
      <c r="V20" s="4"/>
      <c r="W20" s="4"/>
      <c r="X20" s="4"/>
      <c r="Y20" s="4"/>
      <c r="Z20" s="118"/>
      <c r="AA20" s="119"/>
      <c r="AB20" s="119"/>
      <c r="AC20" s="119"/>
      <c r="AD20" s="120"/>
      <c r="AE20" s="25" t="s">
        <v>118</v>
      </c>
      <c r="AF20" s="23"/>
      <c r="AG20" s="151" t="s">
        <v>21</v>
      </c>
      <c r="AH20" s="151"/>
      <c r="AI20" s="152"/>
    </row>
    <row r="21" spans="1:40" ht="4.1500000000000004" customHeight="1" x14ac:dyDescent="0.2">
      <c r="A21" s="30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22"/>
      <c r="AH21" s="11"/>
      <c r="AI21" s="31"/>
    </row>
    <row r="22" spans="1:40" ht="4.1500000000000004" customHeight="1" x14ac:dyDescent="0.2">
      <c r="A22" s="30"/>
      <c r="B22" s="4"/>
      <c r="C22" s="4"/>
      <c r="D22" s="4"/>
      <c r="E22" s="4"/>
      <c r="F22" s="4"/>
      <c r="G22" s="4"/>
      <c r="H22" s="4"/>
      <c r="I22" s="4"/>
      <c r="J22" s="4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3"/>
      <c r="W22" s="3"/>
      <c r="X22" s="4"/>
      <c r="Y22" s="4"/>
      <c r="Z22" s="4"/>
      <c r="AA22" s="4"/>
      <c r="AB22" s="4"/>
      <c r="AC22" s="4"/>
      <c r="AD22" s="4"/>
      <c r="AE22" s="4"/>
      <c r="AF22" s="4"/>
      <c r="AI22" s="31"/>
    </row>
    <row r="23" spans="1:40" ht="19.5" customHeight="1" x14ac:dyDescent="0.2">
      <c r="A23" s="30"/>
      <c r="B23" s="4"/>
      <c r="C23" s="4"/>
      <c r="D23" s="110"/>
      <c r="E23" s="111"/>
      <c r="F23" s="111"/>
      <c r="G23" s="111"/>
      <c r="H23" s="112"/>
      <c r="I23" s="25" t="s">
        <v>118</v>
      </c>
      <c r="J23" s="23"/>
      <c r="K23" s="3"/>
      <c r="L23" s="3"/>
      <c r="M23" s="4"/>
      <c r="N23" s="4"/>
      <c r="O23" s="118"/>
      <c r="P23" s="119"/>
      <c r="Q23" s="119"/>
      <c r="R23" s="119"/>
      <c r="S23" s="120"/>
      <c r="T23" s="25" t="s">
        <v>118</v>
      </c>
      <c r="U23" s="23"/>
      <c r="V23" s="3"/>
      <c r="W23" s="3"/>
      <c r="X23" s="4"/>
      <c r="Y23" s="4"/>
      <c r="Z23" s="110"/>
      <c r="AA23" s="111"/>
      <c r="AB23" s="111"/>
      <c r="AC23" s="111"/>
      <c r="AD23" s="112"/>
      <c r="AE23" s="25" t="s">
        <v>118</v>
      </c>
      <c r="AF23" s="23"/>
      <c r="AI23" s="31"/>
    </row>
    <row r="24" spans="1:40" ht="15" customHeight="1" x14ac:dyDescent="0.2">
      <c r="A24" s="30"/>
      <c r="B24" s="4"/>
      <c r="C24" s="4"/>
      <c r="D24" s="57"/>
      <c r="E24" s="57"/>
      <c r="F24" s="57"/>
      <c r="G24" s="57"/>
      <c r="H24" s="57"/>
      <c r="I24" s="23"/>
      <c r="J24" s="23"/>
      <c r="K24" s="3"/>
      <c r="L24" s="3"/>
      <c r="M24" s="4"/>
      <c r="N24" s="4"/>
      <c r="O24" s="1"/>
      <c r="P24" s="1"/>
      <c r="Q24" s="1"/>
      <c r="R24" s="1"/>
      <c r="S24" s="1"/>
      <c r="T24" s="23"/>
      <c r="U24" s="23"/>
      <c r="V24" s="3"/>
      <c r="W24" s="3"/>
      <c r="X24" s="4"/>
      <c r="Y24" s="4"/>
      <c r="Z24" s="57"/>
      <c r="AA24" s="57"/>
      <c r="AB24" s="57"/>
      <c r="AC24" s="57"/>
      <c r="AD24" s="57"/>
      <c r="AE24" s="23"/>
      <c r="AF24" s="23"/>
      <c r="AI24" s="31"/>
    </row>
    <row r="25" spans="1:40" ht="19.5" customHeight="1" x14ac:dyDescent="0.15">
      <c r="A25" s="32"/>
      <c r="B25" s="33"/>
      <c r="C25" s="196" t="s">
        <v>65</v>
      </c>
      <c r="D25" s="196"/>
      <c r="E25" s="196"/>
      <c r="F25" s="196"/>
      <c r="G25" s="196"/>
      <c r="H25" s="196"/>
      <c r="I25" s="196"/>
      <c r="J25" s="196"/>
      <c r="K25" s="196"/>
      <c r="L25" s="196"/>
      <c r="M25" s="50" t="s">
        <v>23</v>
      </c>
      <c r="N25" s="138" t="str">
        <f>IF(AND(D17&gt;=500,O17&gt;=500,Z17&gt;=500,D20&gt;=500,O20&gt;=500,Z20&gt;=500,D23&gt;=500,O23&gt;=500,Z23&gt;=500),"適合","不適合")</f>
        <v>不適合</v>
      </c>
      <c r="O25" s="138"/>
      <c r="P25" s="138"/>
      <c r="Q25" s="138"/>
      <c r="R25" s="33" t="s">
        <v>37</v>
      </c>
      <c r="S25" s="50" t="s">
        <v>66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</row>
    <row r="26" spans="1:40" ht="16.5" customHeight="1" x14ac:dyDescent="0.15">
      <c r="A26" s="215" t="s">
        <v>119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121" t="s">
        <v>36</v>
      </c>
      <c r="O26" s="122"/>
      <c r="P26" s="122"/>
      <c r="Q26" s="122"/>
      <c r="R26" s="122"/>
      <c r="S26" s="122"/>
      <c r="T26" s="123"/>
      <c r="U26" s="21"/>
      <c r="V26" s="21"/>
      <c r="W26" s="21"/>
      <c r="X26" s="14"/>
      <c r="Y26" s="14"/>
      <c r="Z26" s="14"/>
      <c r="AA26" s="14"/>
      <c r="AB26" s="14"/>
      <c r="AC26" s="14"/>
      <c r="AD26" s="14"/>
      <c r="AE26" s="14"/>
      <c r="AF26" s="14"/>
      <c r="AG26" s="21"/>
      <c r="AH26" s="21"/>
      <c r="AI26" s="24"/>
      <c r="AN26" s="36"/>
    </row>
    <row r="27" spans="1:40" ht="6" customHeight="1" x14ac:dyDescent="0.1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2"/>
      <c r="V27" s="22"/>
      <c r="W27" s="22"/>
      <c r="X27" s="23"/>
      <c r="Y27" s="23"/>
      <c r="Z27" s="23"/>
      <c r="AA27" s="23"/>
      <c r="AB27" s="23"/>
      <c r="AC27" s="23"/>
      <c r="AD27" s="23"/>
      <c r="AE27" s="23"/>
      <c r="AF27" s="23"/>
      <c r="AG27" s="22"/>
      <c r="AH27" s="22"/>
      <c r="AI27" s="26"/>
    </row>
    <row r="28" spans="1:40" ht="6" customHeight="1" x14ac:dyDescent="0.1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2"/>
      <c r="L28" s="22"/>
      <c r="M28" s="23"/>
      <c r="N28" s="23"/>
      <c r="O28" s="23"/>
      <c r="P28" s="23"/>
      <c r="Q28" s="23"/>
      <c r="R28" s="23"/>
      <c r="S28" s="22"/>
      <c r="T28" s="22"/>
      <c r="U28" s="22"/>
      <c r="V28" s="22"/>
      <c r="W28" s="22"/>
      <c r="X28" s="23"/>
      <c r="Y28" s="23"/>
      <c r="Z28" s="23"/>
      <c r="AA28" s="23"/>
      <c r="AB28" s="23"/>
      <c r="AC28" s="23"/>
      <c r="AD28" s="23"/>
      <c r="AE28" s="23"/>
      <c r="AF28" s="23"/>
      <c r="AG28" s="22"/>
      <c r="AH28" s="22"/>
      <c r="AI28" s="26"/>
    </row>
    <row r="29" spans="1:40" ht="19.5" customHeight="1" x14ac:dyDescent="0.15">
      <c r="A29" s="29"/>
      <c r="B29" s="7"/>
      <c r="C29" s="7"/>
      <c r="D29" s="118"/>
      <c r="E29" s="119"/>
      <c r="F29" s="119"/>
      <c r="G29" s="119"/>
      <c r="H29" s="120"/>
      <c r="I29" s="25" t="s">
        <v>118</v>
      </c>
      <c r="J29" s="23"/>
      <c r="K29" s="7"/>
      <c r="L29" s="7"/>
      <c r="M29" s="7"/>
      <c r="N29" s="7"/>
      <c r="O29" s="118"/>
      <c r="P29" s="119"/>
      <c r="Q29" s="119"/>
      <c r="R29" s="119"/>
      <c r="S29" s="120"/>
      <c r="T29" s="25" t="s">
        <v>118</v>
      </c>
      <c r="U29" s="23"/>
      <c r="V29" s="7"/>
      <c r="W29" s="7"/>
      <c r="X29" s="7"/>
      <c r="Y29" s="7"/>
      <c r="Z29" s="118"/>
      <c r="AA29" s="119"/>
      <c r="AB29" s="119"/>
      <c r="AC29" s="119"/>
      <c r="AD29" s="120"/>
      <c r="AE29" s="25" t="s">
        <v>118</v>
      </c>
      <c r="AF29" s="23"/>
      <c r="AG29" s="22"/>
      <c r="AH29" s="22"/>
      <c r="AI29" s="26"/>
    </row>
    <row r="30" spans="1:40" ht="4.1500000000000004" customHeight="1" x14ac:dyDescent="0.15">
      <c r="A30" s="29"/>
      <c r="B30" s="11"/>
      <c r="C30" s="7"/>
      <c r="D30" s="7"/>
      <c r="E30" s="7"/>
      <c r="F30" s="7"/>
      <c r="G30" s="7"/>
      <c r="H30" s="7"/>
      <c r="I30" s="4"/>
      <c r="J30" s="7"/>
      <c r="K30" s="8"/>
      <c r="L30" s="9"/>
      <c r="M30" s="7"/>
      <c r="N30" s="7"/>
      <c r="O30" s="7"/>
      <c r="P30" s="7"/>
      <c r="Q30" s="7"/>
      <c r="R30" s="7"/>
      <c r="S30" s="7"/>
      <c r="T30" s="4"/>
      <c r="U30" s="7"/>
      <c r="V30" s="9"/>
      <c r="W30" s="9"/>
      <c r="X30" s="7"/>
      <c r="Y30" s="7"/>
      <c r="Z30" s="7"/>
      <c r="AA30" s="7"/>
      <c r="AB30" s="7"/>
      <c r="AC30" s="7"/>
      <c r="AD30" s="7"/>
      <c r="AE30" s="4"/>
      <c r="AF30" s="7"/>
      <c r="AG30" s="22"/>
      <c r="AH30" s="11"/>
      <c r="AI30" s="26"/>
    </row>
    <row r="31" spans="1:40" ht="4.1500000000000004" customHeight="1" x14ac:dyDescent="0.15">
      <c r="A31" s="29"/>
      <c r="B31" s="11"/>
      <c r="C31" s="7"/>
      <c r="D31" s="7"/>
      <c r="E31" s="7"/>
      <c r="F31" s="7"/>
      <c r="G31" s="7"/>
      <c r="H31" s="7"/>
      <c r="I31" s="4"/>
      <c r="J31" s="7"/>
      <c r="K31" s="7"/>
      <c r="L31" s="7"/>
      <c r="M31" s="7"/>
      <c r="N31" s="7"/>
      <c r="O31" s="7"/>
      <c r="P31" s="7"/>
      <c r="Q31" s="7"/>
      <c r="R31" s="7"/>
      <c r="S31" s="7"/>
      <c r="T31" s="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4"/>
      <c r="AF31" s="7"/>
      <c r="AG31" s="5"/>
      <c r="AH31" s="11"/>
      <c r="AI31" s="6"/>
    </row>
    <row r="32" spans="1:40" ht="19.5" customHeight="1" x14ac:dyDescent="0.15">
      <c r="A32" s="155" t="s">
        <v>51</v>
      </c>
      <c r="B32" s="151"/>
      <c r="C32" s="7"/>
      <c r="D32" s="118"/>
      <c r="E32" s="119"/>
      <c r="F32" s="119"/>
      <c r="G32" s="119"/>
      <c r="H32" s="120"/>
      <c r="I32" s="25" t="s">
        <v>118</v>
      </c>
      <c r="J32" s="23"/>
      <c r="K32" s="7"/>
      <c r="L32" s="7"/>
      <c r="M32" s="7"/>
      <c r="N32" s="7"/>
      <c r="O32" s="118"/>
      <c r="P32" s="119"/>
      <c r="Q32" s="119"/>
      <c r="R32" s="119"/>
      <c r="S32" s="120"/>
      <c r="T32" s="25" t="s">
        <v>118</v>
      </c>
      <c r="U32" s="23"/>
      <c r="V32" s="7"/>
      <c r="W32" s="7"/>
      <c r="X32" s="7"/>
      <c r="Y32" s="7"/>
      <c r="Z32" s="118"/>
      <c r="AA32" s="119"/>
      <c r="AB32" s="119"/>
      <c r="AC32" s="119"/>
      <c r="AD32" s="120"/>
      <c r="AE32" s="25" t="s">
        <v>118</v>
      </c>
      <c r="AF32" s="23"/>
      <c r="AG32" s="153" t="s">
        <v>21</v>
      </c>
      <c r="AH32" s="153"/>
      <c r="AI32" s="154"/>
    </row>
    <row r="33" spans="1:50" ht="4.1500000000000004" customHeight="1" x14ac:dyDescent="0.2">
      <c r="A33" s="30"/>
      <c r="B33" s="11"/>
      <c r="C33" s="7"/>
      <c r="D33" s="7"/>
      <c r="E33" s="7"/>
      <c r="F33" s="7"/>
      <c r="G33" s="7"/>
      <c r="H33" s="7"/>
      <c r="I33" s="3"/>
      <c r="J33" s="7"/>
      <c r="K33" s="3"/>
      <c r="L33" s="3"/>
      <c r="M33" s="7"/>
      <c r="N33" s="7"/>
      <c r="O33" s="7"/>
      <c r="P33" s="7"/>
      <c r="Q33" s="7"/>
      <c r="R33" s="7"/>
      <c r="S33" s="7"/>
      <c r="T33" s="3"/>
      <c r="U33" s="7"/>
      <c r="V33" s="3"/>
      <c r="W33" s="3"/>
      <c r="X33" s="7"/>
      <c r="Y33" s="7"/>
      <c r="Z33" s="7"/>
      <c r="AA33" s="7"/>
      <c r="AB33" s="7"/>
      <c r="AC33" s="7"/>
      <c r="AD33" s="7"/>
      <c r="AE33" s="3"/>
      <c r="AF33" s="7"/>
      <c r="AH33" s="11"/>
      <c r="AI33" s="31"/>
    </row>
    <row r="34" spans="1:50" ht="4.1500000000000004" customHeight="1" x14ac:dyDescent="0.2">
      <c r="A34" s="30"/>
      <c r="B34" s="7"/>
      <c r="C34" s="7"/>
      <c r="D34" s="7"/>
      <c r="E34" s="7"/>
      <c r="F34" s="7"/>
      <c r="G34" s="7"/>
      <c r="H34" s="7"/>
      <c r="I34" s="4"/>
      <c r="J34" s="7"/>
      <c r="K34" s="3"/>
      <c r="L34" s="3"/>
      <c r="M34" s="7"/>
      <c r="N34" s="7"/>
      <c r="O34" s="7"/>
      <c r="P34" s="7"/>
      <c r="Q34" s="7"/>
      <c r="R34" s="7"/>
      <c r="S34" s="7"/>
      <c r="T34" s="4"/>
      <c r="U34" s="7"/>
      <c r="V34" s="3"/>
      <c r="W34" s="3"/>
      <c r="X34" s="7"/>
      <c r="Y34" s="7"/>
      <c r="Z34" s="7"/>
      <c r="AA34" s="7"/>
      <c r="AB34" s="7"/>
      <c r="AC34" s="7"/>
      <c r="AD34" s="7"/>
      <c r="AE34" s="4"/>
      <c r="AF34" s="7"/>
      <c r="AI34" s="31"/>
    </row>
    <row r="35" spans="1:50" ht="19.5" customHeight="1" x14ac:dyDescent="0.15">
      <c r="A35" s="30"/>
      <c r="D35" s="110"/>
      <c r="E35" s="111"/>
      <c r="F35" s="111"/>
      <c r="G35" s="111"/>
      <c r="H35" s="112"/>
      <c r="I35" s="25" t="s">
        <v>118</v>
      </c>
      <c r="J35" s="23"/>
      <c r="O35" s="110"/>
      <c r="P35" s="111"/>
      <c r="Q35" s="111"/>
      <c r="R35" s="111"/>
      <c r="S35" s="112"/>
      <c r="T35" s="25" t="s">
        <v>118</v>
      </c>
      <c r="U35" s="23"/>
      <c r="Z35" s="110"/>
      <c r="AA35" s="111"/>
      <c r="AB35" s="111"/>
      <c r="AC35" s="111"/>
      <c r="AD35" s="112"/>
      <c r="AE35" s="25" t="s">
        <v>118</v>
      </c>
      <c r="AF35" s="23"/>
      <c r="AI35" s="31"/>
    </row>
    <row r="36" spans="1:50" ht="8.25" customHeight="1" x14ac:dyDescent="0.15">
      <c r="A36" s="30"/>
      <c r="D36" s="57"/>
      <c r="E36" s="57"/>
      <c r="F36" s="57"/>
      <c r="G36" s="57"/>
      <c r="H36" s="57"/>
      <c r="I36" s="23"/>
      <c r="J36" s="23"/>
      <c r="O36" s="57"/>
      <c r="P36" s="57"/>
      <c r="Q36" s="57"/>
      <c r="R36" s="57"/>
      <c r="S36" s="57"/>
      <c r="T36" s="23"/>
      <c r="U36" s="23"/>
      <c r="Z36" s="57"/>
      <c r="AA36" s="57"/>
      <c r="AB36" s="57"/>
      <c r="AC36" s="57"/>
      <c r="AD36" s="57"/>
      <c r="AE36" s="23"/>
      <c r="AF36" s="23"/>
      <c r="AI36" s="31"/>
    </row>
    <row r="37" spans="1:50" ht="19.5" customHeight="1" x14ac:dyDescent="0.15">
      <c r="A37" s="38"/>
      <c r="B37" s="33"/>
      <c r="C37" s="196" t="s">
        <v>67</v>
      </c>
      <c r="D37" s="196"/>
      <c r="E37" s="196"/>
      <c r="F37" s="196"/>
      <c r="G37" s="196"/>
      <c r="H37" s="196"/>
      <c r="I37" s="196"/>
      <c r="J37" s="196"/>
      <c r="K37" s="196"/>
      <c r="L37" s="196"/>
      <c r="M37" s="50" t="s">
        <v>23</v>
      </c>
      <c r="N37" s="138" t="str">
        <f>IF(AND(D29&gt;=300,O29&gt;=300,Z29&gt;=300,D32&gt;=300,O32&gt;=300,Z32&gt;=300,D35&gt;=300,O35&gt;=300,Z35&gt;=300),"適合","不適合")</f>
        <v>不適合</v>
      </c>
      <c r="O37" s="138"/>
      <c r="P37" s="138"/>
      <c r="Q37" s="138"/>
      <c r="R37" s="33" t="s">
        <v>37</v>
      </c>
      <c r="S37" s="50" t="s">
        <v>66</v>
      </c>
      <c r="T37" s="33"/>
      <c r="U37" s="33"/>
      <c r="V37" s="33"/>
      <c r="W37" s="33"/>
      <c r="X37" s="33"/>
      <c r="Y37" s="33"/>
      <c r="Z37" s="33"/>
      <c r="AD37" s="33"/>
      <c r="AE37" s="33"/>
      <c r="AF37" s="33"/>
      <c r="AG37" s="39"/>
      <c r="AH37" s="39"/>
      <c r="AI37" s="40"/>
    </row>
    <row r="38" spans="1:50" ht="15" customHeight="1" x14ac:dyDescent="0.15">
      <c r="A38" s="41"/>
      <c r="B38" s="210" t="s">
        <v>64</v>
      </c>
      <c r="C38" s="42"/>
      <c r="G38" s="43" t="s">
        <v>120</v>
      </c>
      <c r="H38" s="43"/>
      <c r="I38" s="43"/>
      <c r="J38" s="43"/>
      <c r="K38" s="43"/>
      <c r="M38" s="43" t="s">
        <v>121</v>
      </c>
      <c r="N38" s="43"/>
      <c r="O38" s="43"/>
      <c r="P38" s="43"/>
      <c r="Q38" s="43"/>
      <c r="S38" s="43" t="s">
        <v>39</v>
      </c>
      <c r="T38" s="43"/>
      <c r="U38" s="43"/>
      <c r="V38" s="43"/>
      <c r="W38" s="43"/>
      <c r="X38" s="43"/>
      <c r="Y38" s="44"/>
      <c r="Z38" s="12" t="s">
        <v>34</v>
      </c>
      <c r="AA38" s="12"/>
      <c r="AB38" s="12"/>
      <c r="AC38" s="103" t="s">
        <v>58</v>
      </c>
      <c r="AD38" s="104"/>
      <c r="AE38" s="104"/>
      <c r="AF38" s="105"/>
      <c r="AG38" s="167" t="s">
        <v>32</v>
      </c>
      <c r="AH38" s="168"/>
      <c r="AI38" s="169"/>
    </row>
    <row r="39" spans="1:50" ht="25.15" customHeight="1" x14ac:dyDescent="0.15">
      <c r="A39" s="45"/>
      <c r="B39" s="211"/>
      <c r="C39" s="46"/>
      <c r="D39" s="158" t="s">
        <v>36</v>
      </c>
      <c r="E39" s="159"/>
      <c r="F39" s="159"/>
      <c r="G39" s="10" t="s">
        <v>23</v>
      </c>
      <c r="H39" s="140" t="str">
        <f>IF(MAX(D17,O17,Z17,D20,O20,Z20,D23,O23,AM29)=0,"",MAX(D17,O17,Z17,D20,O20,Z20,D23,O23,Z23))</f>
        <v/>
      </c>
      <c r="I39" s="140"/>
      <c r="J39" s="140"/>
      <c r="K39" s="82" t="s">
        <v>37</v>
      </c>
      <c r="L39" s="83"/>
      <c r="M39" s="82" t="s">
        <v>23</v>
      </c>
      <c r="N39" s="140" t="str">
        <f>IF(MIN(D17,O17,Z17,D20,O20,Z20,D23,O23,Z23)=0,"",MIN(D17,O17,Z17,D20,O20,Z20,D23,O23,Z23))</f>
        <v/>
      </c>
      <c r="O39" s="140"/>
      <c r="P39" s="140"/>
      <c r="Q39" s="10" t="s">
        <v>37</v>
      </c>
      <c r="R39" s="56"/>
      <c r="S39" s="10"/>
      <c r="T39" s="10" t="s">
        <v>23</v>
      </c>
      <c r="U39" s="140" t="str">
        <f>IF(N39="","",IF(N39&gt;0,(IF((H39/N39)&lt;=INT(H39/N39),INT(H39/N39),INT(H39/N39)+1)),""))</f>
        <v/>
      </c>
      <c r="V39" s="140"/>
      <c r="W39" s="64" t="s">
        <v>38</v>
      </c>
      <c r="X39" s="10"/>
      <c r="Y39" s="10" t="s">
        <v>37</v>
      </c>
      <c r="Z39" s="170" t="str">
        <f>IF(U39&lt;=10,"✔","")</f>
        <v/>
      </c>
      <c r="AA39" s="149"/>
      <c r="AB39" s="36" t="s">
        <v>17</v>
      </c>
      <c r="AC39" s="58"/>
      <c r="AD39" s="149" t="str">
        <f>IF(AND(U39&gt;10,U39&lt;=20),"✔","")</f>
        <v/>
      </c>
      <c r="AE39" s="149"/>
      <c r="AF39" s="47" t="s">
        <v>33</v>
      </c>
      <c r="AG39" s="170" t="str">
        <f>IF(U39&gt;20,"✔","")</f>
        <v>✔</v>
      </c>
      <c r="AH39" s="149"/>
      <c r="AI39" s="46" t="s">
        <v>18</v>
      </c>
      <c r="AT39" t="str">
        <f>IF(NOT(Z39=""),AB39,AU39)</f>
        <v>不適</v>
      </c>
      <c r="AU39" t="str">
        <f>IF(NOT(AD39=""),AF39,AV39)</f>
        <v>不適</v>
      </c>
      <c r="AV39" t="str">
        <f>IF(NOT(AG39=""),AI39,"")</f>
        <v>不適</v>
      </c>
      <c r="AW39">
        <f>IF(D17&lt;500,1,0)</f>
        <v>1</v>
      </c>
      <c r="AX39">
        <f>IF(D29&lt;300,1,0)</f>
        <v>1</v>
      </c>
    </row>
    <row r="40" spans="1:50" ht="25.15" customHeight="1" x14ac:dyDescent="0.15">
      <c r="A40" s="45"/>
      <c r="B40" s="212"/>
      <c r="C40" s="46"/>
      <c r="D40" s="213" t="s">
        <v>35</v>
      </c>
      <c r="E40" s="214"/>
      <c r="F40" s="214"/>
      <c r="G40" s="10" t="s">
        <v>23</v>
      </c>
      <c r="H40" s="140" t="str">
        <f>IF(MAX(D29,O29,Z29,D32,O32,Z32,D35,O35,Z35)=0,"",MAX(D29,O29,Z29,D32,O32,Z32,D35,O35,Z35))</f>
        <v/>
      </c>
      <c r="I40" s="140"/>
      <c r="J40" s="140"/>
      <c r="K40" s="82" t="s">
        <v>37</v>
      </c>
      <c r="L40" s="83"/>
      <c r="M40" s="82" t="s">
        <v>23</v>
      </c>
      <c r="N40" s="140" t="str">
        <f>IF(MIN(D29,O29,Z29,D32,O32,Z32,D35,O35,Z35)=0,"",MIN(D29,O29,Z29,D32,O32,Z32,D35,O35,Z35))</f>
        <v/>
      </c>
      <c r="O40" s="140"/>
      <c r="P40" s="140"/>
      <c r="Q40" s="10" t="s">
        <v>37</v>
      </c>
      <c r="R40" s="56"/>
      <c r="S40" s="10"/>
      <c r="T40" s="10" t="s">
        <v>23</v>
      </c>
      <c r="U40" s="106" t="str">
        <f>IF(N40="","",IF(N40&gt;0,(IF((H40/N40)&lt;=INT(H40/N40),INT(H40/N40),INT(H40/N40)+1)),""))</f>
        <v/>
      </c>
      <c r="V40" s="106"/>
      <c r="W40" s="64" t="s">
        <v>38</v>
      </c>
      <c r="X40" s="64"/>
      <c r="Y40" s="10" t="s">
        <v>37</v>
      </c>
      <c r="Z40" s="170" t="str">
        <f>IF(U40&lt;=10,"✔","")</f>
        <v/>
      </c>
      <c r="AA40" s="149"/>
      <c r="AB40" s="59" t="s">
        <v>17</v>
      </c>
      <c r="AC40" s="60"/>
      <c r="AD40" s="149" t="str">
        <f>IF(AND(U40&gt;10,U40&lt;=20),"✔","")</f>
        <v/>
      </c>
      <c r="AE40" s="149"/>
      <c r="AF40" s="61" t="s">
        <v>33</v>
      </c>
      <c r="AG40" s="170" t="str">
        <f>IF(U40&gt;20,"✔","")</f>
        <v>✔</v>
      </c>
      <c r="AH40" s="149"/>
      <c r="AI40" s="48" t="s">
        <v>18</v>
      </c>
      <c r="AT40" t="str">
        <f>IF(NOT(Z40=""),AB40,AU40)</f>
        <v>不適</v>
      </c>
      <c r="AU40" t="str">
        <f>IF(NOT(AD40=""),AF40,AV40)</f>
        <v>不適</v>
      </c>
      <c r="AV40" t="str">
        <f>IF(NOT(AG40=""),AI40,"")</f>
        <v>不適</v>
      </c>
      <c r="AW40">
        <f>IF(D20&lt;500,1,0)</f>
        <v>1</v>
      </c>
      <c r="AX40">
        <f>IF(D32&lt;300,1,0)</f>
        <v>1</v>
      </c>
    </row>
    <row r="41" spans="1:50" ht="19.5" customHeight="1" x14ac:dyDescent="0.2">
      <c r="A41" s="41"/>
      <c r="B41" s="18" t="s">
        <v>52</v>
      </c>
      <c r="C41" s="42"/>
      <c r="D41" s="218" t="s">
        <v>75</v>
      </c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20"/>
      <c r="Z41" s="224"/>
      <c r="AA41" s="225"/>
      <c r="AB41" s="163" t="s">
        <v>41</v>
      </c>
      <c r="AC41" s="163"/>
      <c r="AD41" s="164"/>
      <c r="AE41" s="141"/>
      <c r="AF41" s="142"/>
      <c r="AG41" s="160" t="s">
        <v>42</v>
      </c>
      <c r="AH41" s="161"/>
      <c r="AI41" s="162"/>
      <c r="AL41" s="62" t="s">
        <v>68</v>
      </c>
      <c r="AT41" t="str">
        <f>IF(NOT(Z41=""),AB41,AU41)</f>
        <v>選択して</v>
      </c>
      <c r="AU41" t="str">
        <f>IF(NOT(AE41=""),AG41,"選択して")</f>
        <v>選択して</v>
      </c>
      <c r="AW41">
        <f>IF(D23&lt;500,1,0)</f>
        <v>1</v>
      </c>
      <c r="AX41">
        <f>IF(D35&lt;300,1,0)</f>
        <v>1</v>
      </c>
    </row>
    <row r="42" spans="1:50" ht="22.5" customHeight="1" x14ac:dyDescent="0.2">
      <c r="A42" s="45"/>
      <c r="B42" s="36" t="s">
        <v>53</v>
      </c>
      <c r="C42" s="46"/>
      <c r="D42" s="186" t="s">
        <v>40</v>
      </c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8"/>
      <c r="Z42" s="177"/>
      <c r="AA42" s="178"/>
      <c r="AB42" s="159" t="s">
        <v>41</v>
      </c>
      <c r="AC42" s="159"/>
      <c r="AD42" s="197"/>
      <c r="AE42" s="177"/>
      <c r="AF42" s="178"/>
      <c r="AG42" s="193" t="s">
        <v>42</v>
      </c>
      <c r="AH42" s="194"/>
      <c r="AI42" s="195"/>
      <c r="AL42" s="63" t="s">
        <v>69</v>
      </c>
      <c r="AT42" t="str">
        <f>IF(NOT(Z42=""),AB42,AU42)</f>
        <v>選択して</v>
      </c>
      <c r="AU42" t="str">
        <f>IF(NOT(AE42=""),AG42,"選択して")</f>
        <v>選択して</v>
      </c>
      <c r="AW42">
        <f>IF(O17&lt;500,1,0)</f>
        <v>1</v>
      </c>
      <c r="AX42">
        <f>IF(O29&lt;300,1,0)</f>
        <v>1</v>
      </c>
    </row>
    <row r="43" spans="1:50" ht="19.5" customHeight="1" x14ac:dyDescent="0.15">
      <c r="A43" s="45"/>
      <c r="B43" s="36" t="s">
        <v>54</v>
      </c>
      <c r="C43" s="46"/>
      <c r="D43" s="189" t="s">
        <v>76</v>
      </c>
      <c r="E43" s="179" t="s">
        <v>123</v>
      </c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80"/>
      <c r="Z43" s="191"/>
      <c r="AA43" s="192"/>
      <c r="AB43" s="165" t="s">
        <v>41</v>
      </c>
      <c r="AC43" s="165"/>
      <c r="AD43" s="166"/>
      <c r="AE43" s="191"/>
      <c r="AF43" s="192"/>
      <c r="AG43" s="146" t="s">
        <v>42</v>
      </c>
      <c r="AH43" s="147"/>
      <c r="AI43" s="148"/>
      <c r="AL43" t="s">
        <v>71</v>
      </c>
      <c r="AT43" t="str">
        <f>IF(NOT(Z43=""),AB43,AU43)</f>
        <v>選択して</v>
      </c>
      <c r="AU43" t="str">
        <f>IF(NOT(AE43=""),AG43,AT44)</f>
        <v>選択して</v>
      </c>
      <c r="AW43">
        <f>IF(O20&lt;500,1,0)</f>
        <v>1</v>
      </c>
      <c r="AX43">
        <f>IF(O32&lt;300,1,0)</f>
        <v>1</v>
      </c>
    </row>
    <row r="44" spans="1:50" ht="19.5" customHeight="1" x14ac:dyDescent="0.15">
      <c r="A44" s="49"/>
      <c r="B44" s="50" t="s">
        <v>55</v>
      </c>
      <c r="C44" s="48"/>
      <c r="D44" s="190"/>
      <c r="E44" s="156" t="s">
        <v>79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7"/>
      <c r="Z44" s="198"/>
      <c r="AA44" s="199"/>
      <c r="AB44" s="33"/>
      <c r="AC44" s="196" t="s">
        <v>43</v>
      </c>
      <c r="AD44" s="196"/>
      <c r="AE44" s="196"/>
      <c r="AF44" s="196"/>
      <c r="AG44" s="196"/>
      <c r="AH44" s="39"/>
      <c r="AI44" s="40"/>
      <c r="AL44" t="s">
        <v>72</v>
      </c>
      <c r="AT44" t="str">
        <f>IF(NOT(Z44=""),AC44,"選択して")</f>
        <v>選択して</v>
      </c>
      <c r="AW44">
        <f>IF(O23&lt;500,1,0)</f>
        <v>1</v>
      </c>
      <c r="AX44">
        <f>IF(O35&lt;300,1,0)</f>
        <v>1</v>
      </c>
    </row>
    <row r="45" spans="1:50" ht="20.25" customHeight="1" x14ac:dyDescent="0.15">
      <c r="A45" s="41" t="s">
        <v>56</v>
      </c>
      <c r="B45" s="51" t="s">
        <v>57</v>
      </c>
      <c r="C45" s="52"/>
      <c r="D45" s="35" t="s">
        <v>47</v>
      </c>
      <c r="E45" s="172" t="s">
        <v>122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2"/>
      <c r="AA45" s="172"/>
      <c r="AB45" s="173"/>
      <c r="AC45" s="173"/>
      <c r="AD45" s="173"/>
      <c r="AE45" s="173"/>
      <c r="AF45" s="173"/>
      <c r="AG45" s="173"/>
      <c r="AH45" s="173"/>
      <c r="AI45" s="174"/>
      <c r="AW45">
        <f>IF(Z17&lt;500,1,0)</f>
        <v>1</v>
      </c>
      <c r="AX45">
        <f>IF(Z29&lt;300,1,0)</f>
        <v>1</v>
      </c>
    </row>
    <row r="46" spans="1:50" ht="20.25" customHeight="1" x14ac:dyDescent="0.15">
      <c r="A46" s="53"/>
      <c r="C46" s="34"/>
      <c r="D46" s="54" t="s">
        <v>48</v>
      </c>
      <c r="E46" s="175" t="s">
        <v>44</v>
      </c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6"/>
      <c r="AL46" t="s">
        <v>73</v>
      </c>
      <c r="AW46">
        <f>IF(Z20&lt;500,1,0)</f>
        <v>1</v>
      </c>
      <c r="AX46">
        <f>IF(Z32&lt;300,1,0)</f>
        <v>1</v>
      </c>
    </row>
    <row r="47" spans="1:50" ht="18.75" customHeight="1" x14ac:dyDescent="0.15">
      <c r="A47" s="181" t="s">
        <v>45</v>
      </c>
      <c r="B47" s="182"/>
      <c r="C47" s="182"/>
      <c r="D47" s="183"/>
      <c r="E47" s="184"/>
      <c r="F47" s="122" t="s">
        <v>46</v>
      </c>
      <c r="G47" s="122"/>
      <c r="H47" s="122"/>
      <c r="I47" s="122"/>
      <c r="J47" s="122"/>
      <c r="K47" s="122"/>
      <c r="L47" s="185"/>
      <c r="M47" s="171"/>
      <c r="N47" s="171"/>
      <c r="O47" s="122" t="s">
        <v>77</v>
      </c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71"/>
      <c r="AA47" s="171"/>
      <c r="AB47" s="122"/>
      <c r="AC47" s="122"/>
      <c r="AD47" s="122"/>
      <c r="AE47" s="122"/>
      <c r="AF47" s="122"/>
      <c r="AG47" s="122"/>
      <c r="AH47" s="122"/>
      <c r="AI47" s="123"/>
      <c r="AW47">
        <f>IF(Z23&lt;500,1,0)</f>
        <v>1</v>
      </c>
      <c r="AX47">
        <f>IF(Z35&lt;300,1,0)</f>
        <v>1</v>
      </c>
    </row>
    <row r="48" spans="1:50" ht="16.5" customHeight="1" x14ac:dyDescent="0.15">
      <c r="A48" s="143" t="s">
        <v>70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5"/>
      <c r="AW48">
        <f>SUM(AW39:AW47)</f>
        <v>9</v>
      </c>
      <c r="AX48">
        <f>SUM(AX39:AX47)</f>
        <v>9</v>
      </c>
    </row>
    <row r="49" spans="1:35" ht="16.149999999999999" customHeight="1" x14ac:dyDescent="0.15">
      <c r="A49" s="207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9"/>
    </row>
    <row r="50" spans="1:35" ht="19.149999999999999" customHeight="1" x14ac:dyDescent="0.15">
      <c r="A50" s="200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2"/>
    </row>
    <row r="51" spans="1:35" ht="19.149999999999999" customHeight="1" x14ac:dyDescent="0.15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2"/>
    </row>
    <row r="52" spans="1:35" ht="19.149999999999999" customHeight="1" x14ac:dyDescent="0.1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5"/>
    </row>
    <row r="56" spans="1:35" x14ac:dyDescent="0.15">
      <c r="M56" s="55"/>
    </row>
  </sheetData>
  <sheetProtection sheet="1" objects="1" scenarios="1" formatCells="0" selectLockedCells="1"/>
  <dataConsolidate/>
  <mergeCells count="147">
    <mergeCell ref="A50:AI52"/>
    <mergeCell ref="AH2:AJ2"/>
    <mergeCell ref="A49:AI49"/>
    <mergeCell ref="N37:Q37"/>
    <mergeCell ref="C25:L25"/>
    <mergeCell ref="C37:L37"/>
    <mergeCell ref="B38:B40"/>
    <mergeCell ref="D40:F40"/>
    <mergeCell ref="A13:E13"/>
    <mergeCell ref="S11:Y11"/>
    <mergeCell ref="A26:M26"/>
    <mergeCell ref="Y4:AB4"/>
    <mergeCell ref="D41:Y41"/>
    <mergeCell ref="H39:J39"/>
    <mergeCell ref="J14:K14"/>
    <mergeCell ref="A14:E14"/>
    <mergeCell ref="F14:I14"/>
    <mergeCell ref="A10:E10"/>
    <mergeCell ref="R13:U13"/>
    <mergeCell ref="Z41:AA41"/>
    <mergeCell ref="AH47:AI47"/>
    <mergeCell ref="N39:P39"/>
    <mergeCell ref="N40:P40"/>
    <mergeCell ref="O35:S35"/>
    <mergeCell ref="AE43:AF43"/>
    <mergeCell ref="AG42:AI42"/>
    <mergeCell ref="Z42:AA42"/>
    <mergeCell ref="AC44:AG44"/>
    <mergeCell ref="AB47:AG47"/>
    <mergeCell ref="AB42:AD42"/>
    <mergeCell ref="Z43:AA43"/>
    <mergeCell ref="Z14:AB14"/>
    <mergeCell ref="AD14:AE14"/>
    <mergeCell ref="Z44:AA44"/>
    <mergeCell ref="Z47:AA47"/>
    <mergeCell ref="E43:Y43"/>
    <mergeCell ref="A47:C47"/>
    <mergeCell ref="D47:E47"/>
    <mergeCell ref="F47:L47"/>
    <mergeCell ref="D42:Y42"/>
    <mergeCell ref="D43:D44"/>
    <mergeCell ref="W12:X12"/>
    <mergeCell ref="R14:U14"/>
    <mergeCell ref="O23:S23"/>
    <mergeCell ref="Q12:R12"/>
    <mergeCell ref="O17:S17"/>
    <mergeCell ref="O12:P12"/>
    <mergeCell ref="A20:B20"/>
    <mergeCell ref="D20:H20"/>
    <mergeCell ref="AG11:AI11"/>
    <mergeCell ref="AB12:AD12"/>
    <mergeCell ref="Z23:AD23"/>
    <mergeCell ref="AD39:AE39"/>
    <mergeCell ref="AG20:AI20"/>
    <mergeCell ref="AG32:AI32"/>
    <mergeCell ref="Z32:AD32"/>
    <mergeCell ref="Z35:AD35"/>
    <mergeCell ref="A32:B32"/>
    <mergeCell ref="D39:F39"/>
    <mergeCell ref="D35:H35"/>
    <mergeCell ref="U39:V39"/>
    <mergeCell ref="AG38:AI38"/>
    <mergeCell ref="AG39:AH39"/>
    <mergeCell ref="Z17:AD17"/>
    <mergeCell ref="Z20:AD20"/>
    <mergeCell ref="Z39:AA39"/>
    <mergeCell ref="H40:J40"/>
    <mergeCell ref="D17:H17"/>
    <mergeCell ref="M14:N14"/>
    <mergeCell ref="S12:T12"/>
    <mergeCell ref="AE41:AF41"/>
    <mergeCell ref="A48:AI48"/>
    <mergeCell ref="AF14:AH14"/>
    <mergeCell ref="AG43:AI43"/>
    <mergeCell ref="Z29:AD29"/>
    <mergeCell ref="O32:S32"/>
    <mergeCell ref="AD40:AE40"/>
    <mergeCell ref="D32:H32"/>
    <mergeCell ref="AF12:AG12"/>
    <mergeCell ref="E44:Y44"/>
    <mergeCell ref="AG41:AI41"/>
    <mergeCell ref="AB41:AD41"/>
    <mergeCell ref="AB43:AD43"/>
    <mergeCell ref="AG40:AH40"/>
    <mergeCell ref="Z40:AA40"/>
    <mergeCell ref="M47:N47"/>
    <mergeCell ref="E45:AI45"/>
    <mergeCell ref="E46:AI46"/>
    <mergeCell ref="AE42:AF42"/>
    <mergeCell ref="O47:Y47"/>
    <mergeCell ref="Y9:Z9"/>
    <mergeCell ref="F9:H9"/>
    <mergeCell ref="I11:J11"/>
    <mergeCell ref="M9:N9"/>
    <mergeCell ref="P9:U9"/>
    <mergeCell ref="V9:W9"/>
    <mergeCell ref="N25:Q25"/>
    <mergeCell ref="O29:S29"/>
    <mergeCell ref="O14:P14"/>
    <mergeCell ref="AY13:BC13"/>
    <mergeCell ref="F13:Q13"/>
    <mergeCell ref="V13:AI13"/>
    <mergeCell ref="Y12:Z12"/>
    <mergeCell ref="AC38:AF38"/>
    <mergeCell ref="U40:V40"/>
    <mergeCell ref="X5:AG5"/>
    <mergeCell ref="K12:L12"/>
    <mergeCell ref="M12:N12"/>
    <mergeCell ref="Z7:AG7"/>
    <mergeCell ref="AH7:AI7"/>
    <mergeCell ref="D23:H23"/>
    <mergeCell ref="I10:J10"/>
    <mergeCell ref="Z11:AA11"/>
    <mergeCell ref="AE10:AH10"/>
    <mergeCell ref="A11:D11"/>
    <mergeCell ref="V14:Y14"/>
    <mergeCell ref="O20:S20"/>
    <mergeCell ref="N26:T26"/>
    <mergeCell ref="E11:F11"/>
    <mergeCell ref="G11:H11"/>
    <mergeCell ref="U12:V12"/>
    <mergeCell ref="A12:J12"/>
    <mergeCell ref="D29:H29"/>
    <mergeCell ref="F2:AG2"/>
    <mergeCell ref="R7:X7"/>
    <mergeCell ref="Q4:V4"/>
    <mergeCell ref="H4:P4"/>
    <mergeCell ref="B4:G4"/>
    <mergeCell ref="AD3:AE3"/>
    <mergeCell ref="AH12:AI12"/>
    <mergeCell ref="K11:L11"/>
    <mergeCell ref="AQ13:AS13"/>
    <mergeCell ref="AG3:AH3"/>
    <mergeCell ref="V3:X3"/>
    <mergeCell ref="Y3:AB3"/>
    <mergeCell ref="AB11:AD11"/>
    <mergeCell ref="F10:G10"/>
    <mergeCell ref="AG9:AI9"/>
    <mergeCell ref="L10:O10"/>
    <mergeCell ref="AB9:AF9"/>
    <mergeCell ref="AE11:AF11"/>
    <mergeCell ref="P10:Z10"/>
    <mergeCell ref="A9:E9"/>
    <mergeCell ref="O11:R11"/>
    <mergeCell ref="M11:N11"/>
    <mergeCell ref="J9:K9"/>
    <mergeCell ref="AA10:AD10"/>
  </mergeCells>
  <phoneticPr fontId="1"/>
  <dataValidations count="4">
    <dataValidation type="list" allowBlank="1" showInputMessage="1" showErrorMessage="1" sqref="O12:P12 AF12:AG12 S12:T12 E11:F11 I11:J11 Z11:AA11 AE11:AF11 W12:X12 K12:L12 Z41:AA44 D47:E47 AE41:AF43 Z47 M47">
      <formula1>$AL$41</formula1>
    </dataValidation>
    <dataValidation type="list" allowBlank="1" showInputMessage="1" showErrorMessage="1" sqref="A49:AI49">
      <formula1>$AL$43:$AL$44</formula1>
    </dataValidation>
    <dataValidation type="list" allowBlank="1" showInputMessage="1" showErrorMessage="1" sqref="F13:Q13 V13:AI13">
      <formula1>$AJ$13:$AJ$14</formula1>
    </dataValidation>
    <dataValidation type="list" allowBlank="1" showInputMessage="1" showErrorMessage="1" sqref="AG9:AI9">
      <formula1>$AQ$9:$AQ$12</formula1>
    </dataValidation>
  </dataValidations>
  <pageMargins left="0.47244094488188981" right="0.19685039370078741" top="0.47244094488188981" bottom="0.55118110236220474" header="0.43307086614173229" footer="0.35433070866141736"/>
  <pageSetup paperSize="9" scale="96" orientation="portrait" cellComments="asDisplayed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56"/>
  <sheetViews>
    <sheetView view="pageBreakPreview" zoomScale="80" zoomScaleNormal="80" zoomScaleSheetLayoutView="80" workbookViewId="0">
      <selection activeCell="J9" sqref="J9:K9"/>
    </sheetView>
  </sheetViews>
  <sheetFormatPr defaultColWidth="9" defaultRowHeight="13.5" x14ac:dyDescent="0.15"/>
  <cols>
    <col min="1" max="2" width="2.625" customWidth="1"/>
    <col min="3" max="3" width="1.875" customWidth="1"/>
    <col min="4" max="9" width="2.625" customWidth="1"/>
    <col min="10" max="10" width="3.75" customWidth="1"/>
    <col min="11" max="23" width="2.625" customWidth="1"/>
    <col min="24" max="24" width="3.125" customWidth="1"/>
    <col min="25" max="25" width="3.75" customWidth="1"/>
    <col min="26" max="33" width="2.625" customWidth="1"/>
    <col min="34" max="34" width="4.875" customWidth="1"/>
    <col min="35" max="35" width="2.625" customWidth="1"/>
    <col min="36" max="41" width="2.625" hidden="1" customWidth="1"/>
    <col min="42" max="42" width="3.75" hidden="1" customWidth="1"/>
    <col min="43" max="43" width="5.375" hidden="1" customWidth="1"/>
    <col min="44" max="44" width="2.625" hidden="1" customWidth="1"/>
    <col min="45" max="48" width="5.625" hidden="1" customWidth="1"/>
    <col min="49" max="50" width="9" hidden="1" customWidth="1"/>
    <col min="51" max="51" width="2.25" customWidth="1"/>
  </cols>
  <sheetData>
    <row r="1" spans="1:55" ht="24" customHeight="1" x14ac:dyDescent="0.15">
      <c r="A1" s="75" t="s">
        <v>106</v>
      </c>
    </row>
    <row r="2" spans="1:55" ht="27" customHeight="1" x14ac:dyDescent="0.15">
      <c r="D2" s="13"/>
      <c r="E2" s="13"/>
      <c r="F2" s="89" t="s">
        <v>74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206"/>
      <c r="AI2" s="206"/>
      <c r="AJ2" s="206"/>
    </row>
    <row r="3" spans="1:55" ht="22.15" customHeight="1" x14ac:dyDescent="0.15">
      <c r="V3" s="98" t="s">
        <v>80</v>
      </c>
      <c r="W3" s="98"/>
      <c r="X3" s="98"/>
      <c r="Y3" s="226">
        <f>照度1!Y3</f>
        <v>0</v>
      </c>
      <c r="Z3" s="226"/>
      <c r="AA3" s="226"/>
      <c r="AB3" s="226"/>
      <c r="AC3" s="36" t="s">
        <v>0</v>
      </c>
      <c r="AD3" s="226">
        <f>照度1!AD3</f>
        <v>0</v>
      </c>
      <c r="AE3" s="226"/>
      <c r="AF3" s="36" t="s">
        <v>1</v>
      </c>
      <c r="AG3" s="226">
        <f>照度1!AG3</f>
        <v>0</v>
      </c>
      <c r="AH3" s="226"/>
      <c r="AI3" s="36" t="s">
        <v>14</v>
      </c>
    </row>
    <row r="4" spans="1:55" ht="23.25" customHeight="1" x14ac:dyDescent="0.15">
      <c r="B4" s="91" t="s">
        <v>10</v>
      </c>
      <c r="C4" s="91"/>
      <c r="D4" s="91"/>
      <c r="E4" s="91"/>
      <c r="F4" s="91"/>
      <c r="G4" s="91"/>
      <c r="H4" s="227">
        <f>照度1!H4</f>
        <v>0</v>
      </c>
      <c r="I4" s="227"/>
      <c r="J4" s="227"/>
      <c r="K4" s="227"/>
      <c r="L4" s="227"/>
      <c r="M4" s="227"/>
      <c r="N4" s="227"/>
      <c r="O4" s="227"/>
      <c r="P4" s="227"/>
      <c r="Q4" s="91" t="s">
        <v>11</v>
      </c>
      <c r="R4" s="91"/>
      <c r="S4" s="91"/>
      <c r="T4" s="91"/>
      <c r="U4" s="91"/>
      <c r="V4" s="91"/>
      <c r="Y4" s="217"/>
      <c r="Z4" s="217"/>
      <c r="AA4" s="217"/>
      <c r="AB4" s="217"/>
    </row>
    <row r="5" spans="1:55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V5" s="84"/>
      <c r="W5" s="84"/>
      <c r="X5" s="107" t="s">
        <v>12</v>
      </c>
      <c r="Y5" s="107"/>
      <c r="Z5" s="107"/>
      <c r="AA5" s="107"/>
      <c r="AB5" s="107"/>
      <c r="AC5" s="107"/>
      <c r="AD5" s="107"/>
      <c r="AE5" s="107"/>
      <c r="AF5" s="107"/>
      <c r="AG5" s="107"/>
      <c r="AH5" s="84"/>
      <c r="AI5" s="84"/>
      <c r="AN5" s="85"/>
    </row>
    <row r="7" spans="1:55" ht="20.25" customHeight="1" x14ac:dyDescent="0.15">
      <c r="R7" s="90" t="s">
        <v>13</v>
      </c>
      <c r="S7" s="90"/>
      <c r="T7" s="90"/>
      <c r="U7" s="90"/>
      <c r="V7" s="90"/>
      <c r="W7" s="90"/>
      <c r="X7" s="90"/>
      <c r="Y7" s="33"/>
      <c r="Z7" s="228">
        <f>照度1!Z7</f>
        <v>0</v>
      </c>
      <c r="AA7" s="228"/>
      <c r="AB7" s="228"/>
      <c r="AC7" s="228"/>
      <c r="AD7" s="228"/>
      <c r="AE7" s="228"/>
      <c r="AF7" s="228"/>
      <c r="AG7" s="228"/>
      <c r="AH7" s="90"/>
      <c r="AI7" s="90"/>
    </row>
    <row r="8" spans="1:55" ht="6.75" customHeight="1" x14ac:dyDescent="0.15">
      <c r="U8" s="86"/>
      <c r="V8" s="86"/>
      <c r="W8" s="86"/>
      <c r="X8" s="86"/>
      <c r="Z8" s="87"/>
      <c r="AA8" s="87"/>
      <c r="AB8" s="87"/>
      <c r="AC8" s="87"/>
      <c r="AD8" s="87"/>
      <c r="AE8" s="87"/>
      <c r="AF8" s="87"/>
      <c r="AG8" s="87"/>
      <c r="AH8" s="86"/>
      <c r="AI8" s="86"/>
    </row>
    <row r="9" spans="1:55" ht="24" customHeight="1" x14ac:dyDescent="0.15">
      <c r="A9" s="134" t="s">
        <v>8</v>
      </c>
      <c r="B9" s="94"/>
      <c r="C9" s="94"/>
      <c r="D9" s="94"/>
      <c r="E9" s="94"/>
      <c r="F9" s="137">
        <f>Y3</f>
        <v>0</v>
      </c>
      <c r="G9" s="137"/>
      <c r="H9" s="137"/>
      <c r="I9" s="14" t="s">
        <v>0</v>
      </c>
      <c r="J9" s="127"/>
      <c r="K9" s="127"/>
      <c r="L9" s="14" t="s">
        <v>1</v>
      </c>
      <c r="M9" s="127"/>
      <c r="N9" s="127"/>
      <c r="O9" s="15" t="s">
        <v>4</v>
      </c>
      <c r="P9" s="115" t="s">
        <v>7</v>
      </c>
      <c r="Q9" s="116"/>
      <c r="R9" s="116"/>
      <c r="S9" s="116"/>
      <c r="T9" s="116"/>
      <c r="U9" s="116"/>
      <c r="V9" s="127"/>
      <c r="W9" s="127"/>
      <c r="X9" s="14" t="s">
        <v>2</v>
      </c>
      <c r="Y9" s="127"/>
      <c r="Z9" s="127"/>
      <c r="AA9" s="15" t="s">
        <v>3</v>
      </c>
      <c r="AB9" s="115" t="s">
        <v>6</v>
      </c>
      <c r="AC9" s="116"/>
      <c r="AD9" s="116"/>
      <c r="AE9" s="116"/>
      <c r="AF9" s="116"/>
      <c r="AG9" s="127"/>
      <c r="AH9" s="127"/>
      <c r="AI9" s="128"/>
      <c r="AQ9" t="s">
        <v>113</v>
      </c>
    </row>
    <row r="10" spans="1:55" ht="24" customHeight="1" x14ac:dyDescent="0.15">
      <c r="A10" s="115" t="s">
        <v>9</v>
      </c>
      <c r="B10" s="116"/>
      <c r="C10" s="116"/>
      <c r="D10" s="116"/>
      <c r="E10" s="116"/>
      <c r="F10" s="113"/>
      <c r="G10" s="113"/>
      <c r="H10" s="16" t="s">
        <v>15</v>
      </c>
      <c r="I10" s="113"/>
      <c r="J10" s="113"/>
      <c r="K10" s="15" t="s">
        <v>16</v>
      </c>
      <c r="L10" s="129" t="s">
        <v>49</v>
      </c>
      <c r="M10" s="130"/>
      <c r="N10" s="130"/>
      <c r="O10" s="130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3"/>
      <c r="AA10" s="129" t="s">
        <v>22</v>
      </c>
      <c r="AB10" s="130"/>
      <c r="AC10" s="130"/>
      <c r="AD10" s="130"/>
      <c r="AE10" s="114"/>
      <c r="AF10" s="114"/>
      <c r="AG10" s="114"/>
      <c r="AH10" s="114"/>
      <c r="AI10" s="17" t="s">
        <v>20</v>
      </c>
      <c r="AQ10" t="s">
        <v>114</v>
      </c>
    </row>
    <row r="11" spans="1:55" ht="24" customHeight="1" x14ac:dyDescent="0.15">
      <c r="A11" s="115" t="s">
        <v>50</v>
      </c>
      <c r="B11" s="116"/>
      <c r="C11" s="116"/>
      <c r="D11" s="116"/>
      <c r="E11" s="124"/>
      <c r="F11" s="108"/>
      <c r="G11" s="94" t="s">
        <v>30</v>
      </c>
      <c r="H11" s="99"/>
      <c r="I11" s="131"/>
      <c r="J11" s="108"/>
      <c r="K11" s="94" t="s">
        <v>31</v>
      </c>
      <c r="L11" s="96"/>
      <c r="M11" s="134" t="s">
        <v>26</v>
      </c>
      <c r="N11" s="94"/>
      <c r="O11" s="135"/>
      <c r="P11" s="135"/>
      <c r="Q11" s="135"/>
      <c r="R11" s="136"/>
      <c r="S11" s="115" t="s">
        <v>27</v>
      </c>
      <c r="T11" s="116"/>
      <c r="U11" s="116"/>
      <c r="V11" s="116"/>
      <c r="W11" s="116"/>
      <c r="X11" s="116"/>
      <c r="Y11" s="116"/>
      <c r="Z11" s="108"/>
      <c r="AA11" s="108"/>
      <c r="AB11" s="94" t="s">
        <v>28</v>
      </c>
      <c r="AC11" s="94"/>
      <c r="AD11" s="99"/>
      <c r="AE11" s="131"/>
      <c r="AF11" s="108"/>
      <c r="AG11" s="94" t="s">
        <v>29</v>
      </c>
      <c r="AH11" s="94"/>
      <c r="AI11" s="95"/>
      <c r="AQ11" t="s">
        <v>115</v>
      </c>
      <c r="AT11" t="str">
        <f>IF(NOT(Z11=""),AB11,AU11)</f>
        <v>選択して</v>
      </c>
      <c r="AU11" t="str">
        <f>IF(NOT(AE11=""),AG11,"選択して")</f>
        <v>選択して</v>
      </c>
    </row>
    <row r="12" spans="1:55" ht="24" customHeight="1" x14ac:dyDescent="0.15">
      <c r="A12" s="125" t="s">
        <v>63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08"/>
      <c r="L12" s="108"/>
      <c r="M12" s="94" t="s">
        <v>60</v>
      </c>
      <c r="N12" s="94"/>
      <c r="O12" s="108"/>
      <c r="P12" s="108"/>
      <c r="Q12" s="94" t="s">
        <v>61</v>
      </c>
      <c r="R12" s="94"/>
      <c r="S12" s="108"/>
      <c r="T12" s="108"/>
      <c r="U12" s="94" t="s">
        <v>62</v>
      </c>
      <c r="V12" s="94"/>
      <c r="W12" s="108"/>
      <c r="X12" s="108"/>
      <c r="Y12" s="102" t="s">
        <v>19</v>
      </c>
      <c r="Z12" s="102"/>
      <c r="AA12" s="16" t="s">
        <v>23</v>
      </c>
      <c r="AB12" s="150"/>
      <c r="AC12" s="150"/>
      <c r="AD12" s="150"/>
      <c r="AE12" s="88" t="s">
        <v>37</v>
      </c>
      <c r="AF12" s="108"/>
      <c r="AG12" s="108"/>
      <c r="AH12" s="94" t="s">
        <v>59</v>
      </c>
      <c r="AI12" s="95"/>
      <c r="AQ12" t="s">
        <v>116</v>
      </c>
      <c r="AT12" t="str">
        <f>IF(NOT(O12=""),Q12,"")</f>
        <v/>
      </c>
      <c r="AU12" t="str">
        <f>IF(NOT(S12=""),U12,"")</f>
        <v/>
      </c>
      <c r="AV12" t="str">
        <f>IF(NOT(W12=""),AB12,"")</f>
        <v/>
      </c>
      <c r="AW12" t="str">
        <f>IF(NOT(AF12=""),AH12,"")</f>
        <v/>
      </c>
      <c r="AX12" t="str">
        <f>AT12&amp;AU12&amp;AV12&amp;AW12</f>
        <v/>
      </c>
    </row>
    <row r="13" spans="1:55" ht="24" customHeight="1" x14ac:dyDescent="0.15">
      <c r="A13" s="134" t="s">
        <v>103</v>
      </c>
      <c r="B13" s="94"/>
      <c r="C13" s="94"/>
      <c r="D13" s="94"/>
      <c r="E13" s="94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34" t="s">
        <v>105</v>
      </c>
      <c r="S13" s="94"/>
      <c r="T13" s="94"/>
      <c r="U13" s="94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t="s">
        <v>104</v>
      </c>
      <c r="AQ13" s="97"/>
      <c r="AR13" s="97"/>
      <c r="AS13" s="97"/>
      <c r="AY13" s="97"/>
      <c r="AZ13" s="97"/>
      <c r="BA13" s="97"/>
      <c r="BB13" s="97"/>
      <c r="BC13" s="97"/>
    </row>
    <row r="14" spans="1:55" ht="24" customHeight="1" x14ac:dyDescent="0.15">
      <c r="A14" s="222" t="s">
        <v>102</v>
      </c>
      <c r="B14" s="223"/>
      <c r="C14" s="223"/>
      <c r="D14" s="223"/>
      <c r="E14" s="223"/>
      <c r="F14" s="117" t="s">
        <v>78</v>
      </c>
      <c r="G14" s="117"/>
      <c r="H14" s="117"/>
      <c r="I14" s="117"/>
      <c r="J14" s="221"/>
      <c r="K14" s="221"/>
      <c r="L14" s="18" t="s">
        <v>5</v>
      </c>
      <c r="M14" s="94" t="s">
        <v>24</v>
      </c>
      <c r="N14" s="94"/>
      <c r="O14" s="139"/>
      <c r="P14" s="139"/>
      <c r="Q14" s="15" t="s">
        <v>5</v>
      </c>
      <c r="R14" s="115" t="s">
        <v>25</v>
      </c>
      <c r="S14" s="116"/>
      <c r="T14" s="116"/>
      <c r="U14" s="116"/>
      <c r="V14" s="117" t="s">
        <v>78</v>
      </c>
      <c r="W14" s="117"/>
      <c r="X14" s="117"/>
      <c r="Y14" s="117"/>
      <c r="Z14" s="139"/>
      <c r="AA14" s="139"/>
      <c r="AB14" s="139"/>
      <c r="AC14" s="16" t="s">
        <v>5</v>
      </c>
      <c r="AD14" s="94" t="s">
        <v>24</v>
      </c>
      <c r="AE14" s="94"/>
      <c r="AF14" s="139"/>
      <c r="AG14" s="139"/>
      <c r="AH14" s="139"/>
      <c r="AI14" s="19" t="s">
        <v>5</v>
      </c>
      <c r="AJ14" t="s">
        <v>107</v>
      </c>
    </row>
    <row r="15" spans="1:55" ht="21" customHeight="1" x14ac:dyDescent="0.15">
      <c r="A15" s="20" t="s">
        <v>117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1"/>
      <c r="Q15" s="21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14"/>
      <c r="AE15" s="14"/>
      <c r="AF15" s="14"/>
      <c r="AG15" s="21"/>
      <c r="AH15" s="21"/>
      <c r="AI15" s="24"/>
    </row>
    <row r="16" spans="1:55" ht="6" customHeight="1" x14ac:dyDescent="0.15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2"/>
      <c r="AH16" s="22"/>
      <c r="AI16" s="26"/>
    </row>
    <row r="17" spans="1:40" ht="19.5" customHeight="1" x14ac:dyDescent="0.15">
      <c r="A17" s="27"/>
      <c r="B17" s="28"/>
      <c r="C17" s="28"/>
      <c r="D17" s="118"/>
      <c r="E17" s="119"/>
      <c r="F17" s="119"/>
      <c r="G17" s="119"/>
      <c r="H17" s="120"/>
      <c r="I17" s="25" t="s">
        <v>118</v>
      </c>
      <c r="J17" s="23"/>
      <c r="K17" s="22"/>
      <c r="L17" s="22"/>
      <c r="M17" s="23"/>
      <c r="N17" s="23"/>
      <c r="O17" s="118"/>
      <c r="P17" s="119"/>
      <c r="Q17" s="119"/>
      <c r="R17" s="119"/>
      <c r="S17" s="120"/>
      <c r="T17" s="25" t="s">
        <v>118</v>
      </c>
      <c r="U17" s="23"/>
      <c r="V17" s="22"/>
      <c r="W17" s="22"/>
      <c r="X17" s="23"/>
      <c r="Y17" s="23"/>
      <c r="Z17" s="118"/>
      <c r="AA17" s="119"/>
      <c r="AB17" s="119"/>
      <c r="AC17" s="119"/>
      <c r="AD17" s="120"/>
      <c r="AE17" s="25" t="s">
        <v>118</v>
      </c>
      <c r="AF17" s="23"/>
      <c r="AG17" s="22"/>
      <c r="AH17" s="22"/>
      <c r="AI17" s="26"/>
    </row>
    <row r="18" spans="1:40" ht="4.1500000000000004" customHeight="1" x14ac:dyDescent="0.15">
      <c r="A18" s="29"/>
      <c r="B18" s="1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2"/>
      <c r="AH18" s="11"/>
      <c r="AI18" s="26"/>
    </row>
    <row r="19" spans="1:40" ht="6" customHeight="1" x14ac:dyDescent="0.15">
      <c r="A19" s="29"/>
      <c r="B19" s="11"/>
      <c r="C19" s="4"/>
      <c r="D19" s="4"/>
      <c r="E19" s="4"/>
      <c r="F19" s="4"/>
      <c r="G19" s="4"/>
      <c r="H19" s="4"/>
      <c r="I19" s="4"/>
      <c r="J19" s="4"/>
      <c r="K19" s="2"/>
      <c r="L19" s="1"/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22"/>
      <c r="AH19" s="11"/>
      <c r="AI19" s="26"/>
    </row>
    <row r="20" spans="1:40" ht="19.5" customHeight="1" x14ac:dyDescent="0.15">
      <c r="A20" s="155" t="s">
        <v>51</v>
      </c>
      <c r="B20" s="151"/>
      <c r="C20" s="4"/>
      <c r="D20" s="118"/>
      <c r="E20" s="119"/>
      <c r="F20" s="119"/>
      <c r="G20" s="119"/>
      <c r="H20" s="120"/>
      <c r="I20" s="25" t="s">
        <v>118</v>
      </c>
      <c r="J20" s="23"/>
      <c r="K20" s="4"/>
      <c r="L20" s="4"/>
      <c r="M20" s="4"/>
      <c r="N20" s="4"/>
      <c r="O20" s="118"/>
      <c r="P20" s="119"/>
      <c r="Q20" s="119"/>
      <c r="R20" s="119"/>
      <c r="S20" s="120"/>
      <c r="T20" s="25" t="s">
        <v>118</v>
      </c>
      <c r="U20" s="23"/>
      <c r="V20" s="4"/>
      <c r="W20" s="4"/>
      <c r="X20" s="4"/>
      <c r="Y20" s="4"/>
      <c r="Z20" s="118"/>
      <c r="AA20" s="119"/>
      <c r="AB20" s="119"/>
      <c r="AC20" s="119"/>
      <c r="AD20" s="120"/>
      <c r="AE20" s="25" t="s">
        <v>118</v>
      </c>
      <c r="AF20" s="23"/>
      <c r="AG20" s="151" t="s">
        <v>21</v>
      </c>
      <c r="AH20" s="151"/>
      <c r="AI20" s="152"/>
    </row>
    <row r="21" spans="1:40" ht="4.1500000000000004" customHeight="1" x14ac:dyDescent="0.2">
      <c r="A21" s="30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22"/>
      <c r="AH21" s="11"/>
      <c r="AI21" s="31"/>
    </row>
    <row r="22" spans="1:40" ht="4.1500000000000004" customHeight="1" x14ac:dyDescent="0.2">
      <c r="A22" s="30"/>
      <c r="B22" s="4"/>
      <c r="C22" s="4"/>
      <c r="D22" s="4"/>
      <c r="E22" s="4"/>
      <c r="F22" s="4"/>
      <c r="G22" s="4"/>
      <c r="H22" s="4"/>
      <c r="I22" s="4"/>
      <c r="J22" s="4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3"/>
      <c r="W22" s="3"/>
      <c r="X22" s="4"/>
      <c r="Y22" s="4"/>
      <c r="Z22" s="4"/>
      <c r="AA22" s="4"/>
      <c r="AB22" s="4"/>
      <c r="AC22" s="4"/>
      <c r="AD22" s="4"/>
      <c r="AE22" s="4"/>
      <c r="AF22" s="4"/>
      <c r="AI22" s="31"/>
    </row>
    <row r="23" spans="1:40" ht="19.5" customHeight="1" x14ac:dyDescent="0.2">
      <c r="A23" s="30"/>
      <c r="B23" s="4"/>
      <c r="C23" s="4"/>
      <c r="D23" s="110"/>
      <c r="E23" s="111"/>
      <c r="F23" s="111"/>
      <c r="G23" s="111"/>
      <c r="H23" s="112"/>
      <c r="I23" s="25" t="s">
        <v>118</v>
      </c>
      <c r="J23" s="23"/>
      <c r="K23" s="3"/>
      <c r="L23" s="3"/>
      <c r="M23" s="4"/>
      <c r="N23" s="4"/>
      <c r="O23" s="118"/>
      <c r="P23" s="119"/>
      <c r="Q23" s="119"/>
      <c r="R23" s="119"/>
      <c r="S23" s="120"/>
      <c r="T23" s="25" t="s">
        <v>118</v>
      </c>
      <c r="U23" s="23"/>
      <c r="V23" s="3"/>
      <c r="W23" s="3"/>
      <c r="X23" s="4"/>
      <c r="Y23" s="4"/>
      <c r="Z23" s="110"/>
      <c r="AA23" s="111"/>
      <c r="AB23" s="111"/>
      <c r="AC23" s="111"/>
      <c r="AD23" s="112"/>
      <c r="AE23" s="25" t="s">
        <v>118</v>
      </c>
      <c r="AF23" s="23"/>
      <c r="AI23" s="31"/>
    </row>
    <row r="24" spans="1:40" ht="15" customHeight="1" x14ac:dyDescent="0.2">
      <c r="A24" s="30"/>
      <c r="B24" s="4"/>
      <c r="C24" s="4"/>
      <c r="D24" s="57"/>
      <c r="E24" s="57"/>
      <c r="F24" s="57"/>
      <c r="G24" s="57"/>
      <c r="H24" s="57"/>
      <c r="I24" s="23"/>
      <c r="J24" s="23"/>
      <c r="K24" s="3"/>
      <c r="L24" s="3"/>
      <c r="M24" s="4"/>
      <c r="N24" s="4"/>
      <c r="O24" s="1"/>
      <c r="P24" s="1"/>
      <c r="Q24" s="1"/>
      <c r="R24" s="1"/>
      <c r="S24" s="1"/>
      <c r="T24" s="23"/>
      <c r="U24" s="23"/>
      <c r="V24" s="3"/>
      <c r="W24" s="3"/>
      <c r="X24" s="4"/>
      <c r="Y24" s="4"/>
      <c r="Z24" s="57"/>
      <c r="AA24" s="57"/>
      <c r="AB24" s="57"/>
      <c r="AC24" s="57"/>
      <c r="AD24" s="57"/>
      <c r="AE24" s="23"/>
      <c r="AF24" s="23"/>
      <c r="AI24" s="31"/>
    </row>
    <row r="25" spans="1:40" ht="19.5" customHeight="1" x14ac:dyDescent="0.15">
      <c r="A25" s="32"/>
      <c r="B25" s="33"/>
      <c r="C25" s="196" t="s">
        <v>65</v>
      </c>
      <c r="D25" s="196"/>
      <c r="E25" s="196"/>
      <c r="F25" s="196"/>
      <c r="G25" s="196"/>
      <c r="H25" s="196"/>
      <c r="I25" s="196"/>
      <c r="J25" s="196"/>
      <c r="K25" s="196"/>
      <c r="L25" s="196"/>
      <c r="M25" s="50" t="s">
        <v>23</v>
      </c>
      <c r="N25" s="138" t="str">
        <f>IF(AND(D17&gt;=500,O17&gt;=500,Z17&gt;=500,D20&gt;=500,O20&gt;=500,Z20&gt;=500,D23&gt;=500,O23&gt;=500,Z23&gt;=500),"適合","不適合")</f>
        <v>不適合</v>
      </c>
      <c r="O25" s="138"/>
      <c r="P25" s="138"/>
      <c r="Q25" s="138"/>
      <c r="R25" s="33" t="s">
        <v>37</v>
      </c>
      <c r="S25" s="50" t="s">
        <v>66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</row>
    <row r="26" spans="1:40" ht="16.5" customHeight="1" x14ac:dyDescent="0.15">
      <c r="A26" s="215" t="s">
        <v>119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121" t="s">
        <v>36</v>
      </c>
      <c r="O26" s="122"/>
      <c r="P26" s="122"/>
      <c r="Q26" s="122"/>
      <c r="R26" s="122"/>
      <c r="S26" s="122"/>
      <c r="T26" s="123"/>
      <c r="U26" s="21"/>
      <c r="V26" s="21"/>
      <c r="W26" s="21"/>
      <c r="X26" s="14"/>
      <c r="Y26" s="14"/>
      <c r="Z26" s="14"/>
      <c r="AA26" s="14"/>
      <c r="AB26" s="14"/>
      <c r="AC26" s="14"/>
      <c r="AD26" s="14"/>
      <c r="AE26" s="14"/>
      <c r="AF26" s="14"/>
      <c r="AG26" s="21"/>
      <c r="AH26" s="21"/>
      <c r="AI26" s="24"/>
      <c r="AN26" s="36"/>
    </row>
    <row r="27" spans="1:40" ht="6" customHeight="1" x14ac:dyDescent="0.1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2"/>
      <c r="V27" s="22"/>
      <c r="W27" s="22"/>
      <c r="X27" s="23"/>
      <c r="Y27" s="23"/>
      <c r="Z27" s="23"/>
      <c r="AA27" s="23"/>
      <c r="AB27" s="23"/>
      <c r="AC27" s="23"/>
      <c r="AD27" s="23"/>
      <c r="AE27" s="23"/>
      <c r="AF27" s="23"/>
      <c r="AG27" s="22"/>
      <c r="AH27" s="22"/>
      <c r="AI27" s="26"/>
    </row>
    <row r="28" spans="1:40" ht="6" customHeight="1" x14ac:dyDescent="0.1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2"/>
      <c r="L28" s="22"/>
      <c r="M28" s="23"/>
      <c r="N28" s="23"/>
      <c r="O28" s="23"/>
      <c r="P28" s="23"/>
      <c r="Q28" s="23"/>
      <c r="R28" s="23"/>
      <c r="S28" s="22"/>
      <c r="T28" s="22"/>
      <c r="U28" s="22"/>
      <c r="V28" s="22"/>
      <c r="W28" s="22"/>
      <c r="X28" s="23"/>
      <c r="Y28" s="23"/>
      <c r="Z28" s="23"/>
      <c r="AA28" s="23"/>
      <c r="AB28" s="23"/>
      <c r="AC28" s="23"/>
      <c r="AD28" s="23"/>
      <c r="AE28" s="23"/>
      <c r="AF28" s="23"/>
      <c r="AG28" s="22"/>
      <c r="AH28" s="22"/>
      <c r="AI28" s="26"/>
    </row>
    <row r="29" spans="1:40" ht="19.5" customHeight="1" x14ac:dyDescent="0.15">
      <c r="A29" s="29"/>
      <c r="B29" s="7"/>
      <c r="C29" s="7"/>
      <c r="D29" s="118"/>
      <c r="E29" s="119"/>
      <c r="F29" s="119"/>
      <c r="G29" s="119"/>
      <c r="H29" s="120"/>
      <c r="I29" s="25" t="s">
        <v>118</v>
      </c>
      <c r="J29" s="23"/>
      <c r="K29" s="7"/>
      <c r="L29" s="7"/>
      <c r="M29" s="7"/>
      <c r="N29" s="7"/>
      <c r="O29" s="118"/>
      <c r="P29" s="119"/>
      <c r="Q29" s="119"/>
      <c r="R29" s="119"/>
      <c r="S29" s="120"/>
      <c r="T29" s="25" t="s">
        <v>118</v>
      </c>
      <c r="U29" s="23"/>
      <c r="V29" s="7"/>
      <c r="W29" s="7"/>
      <c r="X29" s="7"/>
      <c r="Y29" s="7"/>
      <c r="Z29" s="118"/>
      <c r="AA29" s="119"/>
      <c r="AB29" s="119"/>
      <c r="AC29" s="119"/>
      <c r="AD29" s="120"/>
      <c r="AE29" s="25" t="s">
        <v>118</v>
      </c>
      <c r="AF29" s="23"/>
      <c r="AG29" s="22"/>
      <c r="AH29" s="22"/>
      <c r="AI29" s="26"/>
    </row>
    <row r="30" spans="1:40" ht="4.1500000000000004" customHeight="1" x14ac:dyDescent="0.15">
      <c r="A30" s="29"/>
      <c r="B30" s="11"/>
      <c r="C30" s="7"/>
      <c r="D30" s="7"/>
      <c r="E30" s="7"/>
      <c r="F30" s="7"/>
      <c r="G30" s="7"/>
      <c r="H30" s="7"/>
      <c r="I30" s="4"/>
      <c r="J30" s="7"/>
      <c r="K30" s="8"/>
      <c r="L30" s="9"/>
      <c r="M30" s="7"/>
      <c r="N30" s="7"/>
      <c r="O30" s="7"/>
      <c r="P30" s="7"/>
      <c r="Q30" s="7"/>
      <c r="R30" s="7"/>
      <c r="S30" s="7"/>
      <c r="T30" s="4"/>
      <c r="U30" s="7"/>
      <c r="V30" s="9"/>
      <c r="W30" s="9"/>
      <c r="X30" s="7"/>
      <c r="Y30" s="7"/>
      <c r="Z30" s="7"/>
      <c r="AA30" s="7"/>
      <c r="AB30" s="7"/>
      <c r="AC30" s="7"/>
      <c r="AD30" s="7"/>
      <c r="AE30" s="4"/>
      <c r="AF30" s="7"/>
      <c r="AG30" s="22"/>
      <c r="AH30" s="11"/>
      <c r="AI30" s="26"/>
    </row>
    <row r="31" spans="1:40" ht="4.1500000000000004" customHeight="1" x14ac:dyDescent="0.15">
      <c r="A31" s="29"/>
      <c r="B31" s="11"/>
      <c r="C31" s="7"/>
      <c r="D31" s="7"/>
      <c r="E31" s="7"/>
      <c r="F31" s="7"/>
      <c r="G31" s="7"/>
      <c r="H31" s="7"/>
      <c r="I31" s="4"/>
      <c r="J31" s="7"/>
      <c r="K31" s="7"/>
      <c r="L31" s="7"/>
      <c r="M31" s="7"/>
      <c r="N31" s="7"/>
      <c r="O31" s="7"/>
      <c r="P31" s="7"/>
      <c r="Q31" s="7"/>
      <c r="R31" s="7"/>
      <c r="S31" s="7"/>
      <c r="T31" s="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4"/>
      <c r="AF31" s="7"/>
      <c r="AG31" s="5"/>
      <c r="AH31" s="11"/>
      <c r="AI31" s="6"/>
    </row>
    <row r="32" spans="1:40" ht="19.5" customHeight="1" x14ac:dyDescent="0.15">
      <c r="A32" s="155" t="s">
        <v>51</v>
      </c>
      <c r="B32" s="151"/>
      <c r="C32" s="7"/>
      <c r="D32" s="118"/>
      <c r="E32" s="119"/>
      <c r="F32" s="119"/>
      <c r="G32" s="119"/>
      <c r="H32" s="120"/>
      <c r="I32" s="25" t="s">
        <v>118</v>
      </c>
      <c r="J32" s="23"/>
      <c r="K32" s="7"/>
      <c r="L32" s="7"/>
      <c r="M32" s="7"/>
      <c r="N32" s="7"/>
      <c r="O32" s="118"/>
      <c r="P32" s="119"/>
      <c r="Q32" s="119"/>
      <c r="R32" s="119"/>
      <c r="S32" s="120"/>
      <c r="T32" s="25" t="s">
        <v>118</v>
      </c>
      <c r="U32" s="23"/>
      <c r="V32" s="7"/>
      <c r="W32" s="7"/>
      <c r="X32" s="7"/>
      <c r="Y32" s="7"/>
      <c r="Z32" s="118"/>
      <c r="AA32" s="119"/>
      <c r="AB32" s="119"/>
      <c r="AC32" s="119"/>
      <c r="AD32" s="120"/>
      <c r="AE32" s="25" t="s">
        <v>118</v>
      </c>
      <c r="AF32" s="23"/>
      <c r="AG32" s="153" t="s">
        <v>21</v>
      </c>
      <c r="AH32" s="153"/>
      <c r="AI32" s="154"/>
    </row>
    <row r="33" spans="1:50" ht="4.1500000000000004" customHeight="1" x14ac:dyDescent="0.2">
      <c r="A33" s="30"/>
      <c r="B33" s="11"/>
      <c r="C33" s="7"/>
      <c r="D33" s="7"/>
      <c r="E33" s="7"/>
      <c r="F33" s="7"/>
      <c r="G33" s="7"/>
      <c r="H33" s="7"/>
      <c r="I33" s="3"/>
      <c r="J33" s="7"/>
      <c r="K33" s="3"/>
      <c r="L33" s="3"/>
      <c r="M33" s="7"/>
      <c r="N33" s="7"/>
      <c r="O33" s="7"/>
      <c r="P33" s="7"/>
      <c r="Q33" s="7"/>
      <c r="R33" s="7"/>
      <c r="S33" s="7"/>
      <c r="T33" s="3"/>
      <c r="U33" s="7"/>
      <c r="V33" s="3"/>
      <c r="W33" s="3"/>
      <c r="X33" s="7"/>
      <c r="Y33" s="7"/>
      <c r="Z33" s="7"/>
      <c r="AA33" s="7"/>
      <c r="AB33" s="7"/>
      <c r="AC33" s="7"/>
      <c r="AD33" s="7"/>
      <c r="AE33" s="3"/>
      <c r="AF33" s="7"/>
      <c r="AH33" s="11"/>
      <c r="AI33" s="31"/>
    </row>
    <row r="34" spans="1:50" ht="4.1500000000000004" customHeight="1" x14ac:dyDescent="0.2">
      <c r="A34" s="30"/>
      <c r="B34" s="7"/>
      <c r="C34" s="7"/>
      <c r="D34" s="7"/>
      <c r="E34" s="7"/>
      <c r="F34" s="7"/>
      <c r="G34" s="7"/>
      <c r="H34" s="7"/>
      <c r="I34" s="4"/>
      <c r="J34" s="7"/>
      <c r="K34" s="3"/>
      <c r="L34" s="3"/>
      <c r="M34" s="7"/>
      <c r="N34" s="7"/>
      <c r="O34" s="7"/>
      <c r="P34" s="7"/>
      <c r="Q34" s="7"/>
      <c r="R34" s="7"/>
      <c r="S34" s="7"/>
      <c r="T34" s="4"/>
      <c r="U34" s="7"/>
      <c r="V34" s="3"/>
      <c r="W34" s="3"/>
      <c r="X34" s="7"/>
      <c r="Y34" s="7"/>
      <c r="Z34" s="7"/>
      <c r="AA34" s="7"/>
      <c r="AB34" s="7"/>
      <c r="AC34" s="7"/>
      <c r="AD34" s="7"/>
      <c r="AE34" s="4"/>
      <c r="AF34" s="7"/>
      <c r="AI34" s="31"/>
    </row>
    <row r="35" spans="1:50" ht="19.5" customHeight="1" x14ac:dyDescent="0.15">
      <c r="A35" s="30"/>
      <c r="D35" s="110"/>
      <c r="E35" s="111"/>
      <c r="F35" s="111"/>
      <c r="G35" s="111"/>
      <c r="H35" s="112"/>
      <c r="I35" s="25" t="s">
        <v>118</v>
      </c>
      <c r="J35" s="23"/>
      <c r="O35" s="110"/>
      <c r="P35" s="111"/>
      <c r="Q35" s="111"/>
      <c r="R35" s="111"/>
      <c r="S35" s="112"/>
      <c r="T35" s="25" t="s">
        <v>118</v>
      </c>
      <c r="U35" s="23"/>
      <c r="Z35" s="110"/>
      <c r="AA35" s="111"/>
      <c r="AB35" s="111"/>
      <c r="AC35" s="111"/>
      <c r="AD35" s="112"/>
      <c r="AE35" s="25" t="s">
        <v>118</v>
      </c>
      <c r="AF35" s="23"/>
      <c r="AI35" s="31"/>
    </row>
    <row r="36" spans="1:50" ht="8.25" customHeight="1" x14ac:dyDescent="0.15">
      <c r="A36" s="30"/>
      <c r="D36" s="57"/>
      <c r="E36" s="57"/>
      <c r="F36" s="57"/>
      <c r="G36" s="57"/>
      <c r="H36" s="57"/>
      <c r="I36" s="23"/>
      <c r="J36" s="23"/>
      <c r="O36" s="57"/>
      <c r="P36" s="57"/>
      <c r="Q36" s="57"/>
      <c r="R36" s="57"/>
      <c r="S36" s="57"/>
      <c r="T36" s="23"/>
      <c r="U36" s="23"/>
      <c r="Z36" s="57"/>
      <c r="AA36" s="57"/>
      <c r="AB36" s="57"/>
      <c r="AC36" s="57"/>
      <c r="AD36" s="57"/>
      <c r="AE36" s="23"/>
      <c r="AF36" s="23"/>
      <c r="AI36" s="31"/>
    </row>
    <row r="37" spans="1:50" ht="19.5" customHeight="1" x14ac:dyDescent="0.15">
      <c r="A37" s="38"/>
      <c r="B37" s="33"/>
      <c r="C37" s="196" t="s">
        <v>67</v>
      </c>
      <c r="D37" s="196"/>
      <c r="E37" s="196"/>
      <c r="F37" s="196"/>
      <c r="G37" s="196"/>
      <c r="H37" s="196"/>
      <c r="I37" s="196"/>
      <c r="J37" s="196"/>
      <c r="K37" s="196"/>
      <c r="L37" s="196"/>
      <c r="M37" s="50" t="s">
        <v>23</v>
      </c>
      <c r="N37" s="138" t="str">
        <f>IF(AND(D29&gt;=300,O29&gt;=300,Z29&gt;=300,D32&gt;=300,O32&gt;=300,Z32&gt;=300,D35&gt;=300,O35&gt;=300,Z35&gt;=300),"適合","不適合")</f>
        <v>不適合</v>
      </c>
      <c r="O37" s="138"/>
      <c r="P37" s="138"/>
      <c r="Q37" s="138"/>
      <c r="R37" s="33" t="s">
        <v>37</v>
      </c>
      <c r="S37" s="50" t="s">
        <v>66</v>
      </c>
      <c r="T37" s="33"/>
      <c r="U37" s="33"/>
      <c r="V37" s="33"/>
      <c r="W37" s="33"/>
      <c r="X37" s="33"/>
      <c r="Y37" s="33"/>
      <c r="Z37" s="33"/>
      <c r="AD37" s="33"/>
      <c r="AE37" s="33"/>
      <c r="AF37" s="33"/>
      <c r="AG37" s="39"/>
      <c r="AH37" s="39"/>
      <c r="AI37" s="40"/>
    </row>
    <row r="38" spans="1:50" ht="15" customHeight="1" x14ac:dyDescent="0.15">
      <c r="A38" s="41"/>
      <c r="B38" s="210" t="s">
        <v>64</v>
      </c>
      <c r="C38" s="42"/>
      <c r="G38" s="43" t="s">
        <v>120</v>
      </c>
      <c r="H38" s="43"/>
      <c r="I38" s="43"/>
      <c r="J38" s="43"/>
      <c r="K38" s="43"/>
      <c r="M38" s="43" t="s">
        <v>121</v>
      </c>
      <c r="N38" s="43"/>
      <c r="O38" s="43"/>
      <c r="P38" s="43"/>
      <c r="Q38" s="43"/>
      <c r="S38" s="43" t="s">
        <v>39</v>
      </c>
      <c r="T38" s="43"/>
      <c r="U38" s="43"/>
      <c r="V38" s="43"/>
      <c r="W38" s="43"/>
      <c r="X38" s="43"/>
      <c r="Y38" s="44"/>
      <c r="Z38" s="12" t="s">
        <v>34</v>
      </c>
      <c r="AA38" s="12"/>
      <c r="AB38" s="12"/>
      <c r="AC38" s="103" t="s">
        <v>58</v>
      </c>
      <c r="AD38" s="104"/>
      <c r="AE38" s="104"/>
      <c r="AF38" s="105"/>
      <c r="AG38" s="167" t="s">
        <v>32</v>
      </c>
      <c r="AH38" s="168"/>
      <c r="AI38" s="169"/>
    </row>
    <row r="39" spans="1:50" ht="25.15" customHeight="1" x14ac:dyDescent="0.15">
      <c r="A39" s="45"/>
      <c r="B39" s="211"/>
      <c r="C39" s="46"/>
      <c r="D39" s="158" t="s">
        <v>36</v>
      </c>
      <c r="E39" s="159"/>
      <c r="F39" s="159"/>
      <c r="G39" s="10" t="s">
        <v>23</v>
      </c>
      <c r="H39" s="140" t="str">
        <f>IF(MAX(D17,O17,Z17,D20,O20,Z20,D23,O23,AM29)=0,"",MAX(D17,O17,Z17,D20,O20,Z20,D23,O23,Z23))</f>
        <v/>
      </c>
      <c r="I39" s="140"/>
      <c r="J39" s="140"/>
      <c r="K39" s="82" t="s">
        <v>37</v>
      </c>
      <c r="L39" s="83"/>
      <c r="M39" s="82" t="s">
        <v>23</v>
      </c>
      <c r="N39" s="140" t="str">
        <f>IF(MIN(D17,O17,Z17,D20,O20,Z20,D23,O23,Z23)=0,"",MIN(D17,O17,Z17,D20,O20,Z20,D23,O23,Z23))</f>
        <v/>
      </c>
      <c r="O39" s="140"/>
      <c r="P39" s="140"/>
      <c r="Q39" s="10" t="s">
        <v>37</v>
      </c>
      <c r="R39" s="56"/>
      <c r="S39" s="10"/>
      <c r="T39" s="10" t="s">
        <v>23</v>
      </c>
      <c r="U39" s="140" t="str">
        <f>IF(N39="","",IF(N39&gt;0,(IF((H39/N39)&lt;=INT(H39/N39),INT(H39/N39),INT(H39/N39)+1)),""))</f>
        <v/>
      </c>
      <c r="V39" s="140"/>
      <c r="W39" s="64" t="s">
        <v>38</v>
      </c>
      <c r="X39" s="10"/>
      <c r="Y39" s="10" t="s">
        <v>37</v>
      </c>
      <c r="Z39" s="170" t="str">
        <f>IF(U39&lt;=10,"✔","")</f>
        <v/>
      </c>
      <c r="AA39" s="149"/>
      <c r="AB39" s="36" t="s">
        <v>17</v>
      </c>
      <c r="AC39" s="58"/>
      <c r="AD39" s="149" t="str">
        <f>IF(AND(U39&gt;10,U39&lt;=20),"✔","")</f>
        <v/>
      </c>
      <c r="AE39" s="149"/>
      <c r="AF39" s="47" t="s">
        <v>33</v>
      </c>
      <c r="AG39" s="170" t="str">
        <f>IF(U39&gt;20,"✔","")</f>
        <v>✔</v>
      </c>
      <c r="AH39" s="149"/>
      <c r="AI39" s="46" t="s">
        <v>18</v>
      </c>
      <c r="AT39" t="str">
        <f>IF(NOT(Z39=""),AB39,AU39)</f>
        <v>不適</v>
      </c>
      <c r="AU39" t="str">
        <f>IF(NOT(AD39=""),AF39,AV39)</f>
        <v>不適</v>
      </c>
      <c r="AV39" t="str">
        <f>IF(NOT(AG39=""),AI39,"")</f>
        <v>不適</v>
      </c>
      <c r="AW39">
        <f>IF(D17&lt;500,1,0)</f>
        <v>1</v>
      </c>
      <c r="AX39">
        <f>IF(D29&lt;300,1,0)</f>
        <v>1</v>
      </c>
    </row>
    <row r="40" spans="1:50" ht="25.15" customHeight="1" x14ac:dyDescent="0.15">
      <c r="A40" s="45"/>
      <c r="B40" s="212"/>
      <c r="C40" s="46"/>
      <c r="D40" s="213" t="s">
        <v>35</v>
      </c>
      <c r="E40" s="214"/>
      <c r="F40" s="214"/>
      <c r="G40" s="10" t="s">
        <v>23</v>
      </c>
      <c r="H40" s="140" t="str">
        <f>IF(MAX(D29,O29,Z29,D32,O32,Z32,D35,O35,Z35)=0,"",MAX(D29,O29,Z29,D32,O32,Z32,D35,O35,Z35))</f>
        <v/>
      </c>
      <c r="I40" s="140"/>
      <c r="J40" s="140"/>
      <c r="K40" s="82" t="s">
        <v>37</v>
      </c>
      <c r="L40" s="83"/>
      <c r="M40" s="82" t="s">
        <v>23</v>
      </c>
      <c r="N40" s="140" t="str">
        <f>IF(MIN(D29,O29,Z29,D32,O32,Z32,D35,O35,Z35)=0,"",MIN(D29,O29,Z29,D32,O32,Z32,D35,O35,Z35))</f>
        <v/>
      </c>
      <c r="O40" s="140"/>
      <c r="P40" s="140"/>
      <c r="Q40" s="10" t="s">
        <v>37</v>
      </c>
      <c r="R40" s="56"/>
      <c r="S40" s="10"/>
      <c r="T40" s="10" t="s">
        <v>23</v>
      </c>
      <c r="U40" s="106" t="str">
        <f>IF(N40="","",IF(N40&gt;0,(IF((H40/N40)&lt;=INT(H40/N40),INT(H40/N40),INT(H40/N40)+1)),""))</f>
        <v/>
      </c>
      <c r="V40" s="106"/>
      <c r="W40" s="64" t="s">
        <v>38</v>
      </c>
      <c r="X40" s="64"/>
      <c r="Y40" s="10" t="s">
        <v>37</v>
      </c>
      <c r="Z40" s="170" t="str">
        <f>IF(U40&lt;=10,"✔","")</f>
        <v/>
      </c>
      <c r="AA40" s="149"/>
      <c r="AB40" s="59" t="s">
        <v>17</v>
      </c>
      <c r="AC40" s="60"/>
      <c r="AD40" s="149" t="str">
        <f>IF(AND(U40&gt;10,U40&lt;=20),"✔","")</f>
        <v/>
      </c>
      <c r="AE40" s="149"/>
      <c r="AF40" s="61" t="s">
        <v>33</v>
      </c>
      <c r="AG40" s="170" t="str">
        <f>IF(U40&gt;20,"✔","")</f>
        <v>✔</v>
      </c>
      <c r="AH40" s="149"/>
      <c r="AI40" s="48" t="s">
        <v>18</v>
      </c>
      <c r="AT40" t="str">
        <f>IF(NOT(Z40=""),AB40,AU40)</f>
        <v>不適</v>
      </c>
      <c r="AU40" t="str">
        <f>IF(NOT(AD40=""),AF40,AV40)</f>
        <v>不適</v>
      </c>
      <c r="AV40" t="str">
        <f>IF(NOT(AG40=""),AI40,"")</f>
        <v>不適</v>
      </c>
      <c r="AW40">
        <f>IF(D20&lt;500,1,0)</f>
        <v>1</v>
      </c>
      <c r="AX40">
        <f>IF(D32&lt;300,1,0)</f>
        <v>1</v>
      </c>
    </row>
    <row r="41" spans="1:50" ht="19.5" customHeight="1" x14ac:dyDescent="0.2">
      <c r="A41" s="41"/>
      <c r="B41" s="18" t="s">
        <v>52</v>
      </c>
      <c r="C41" s="42"/>
      <c r="D41" s="218" t="s">
        <v>75</v>
      </c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20"/>
      <c r="Z41" s="224"/>
      <c r="AA41" s="225"/>
      <c r="AB41" s="163" t="s">
        <v>41</v>
      </c>
      <c r="AC41" s="163"/>
      <c r="AD41" s="164"/>
      <c r="AE41" s="141"/>
      <c r="AF41" s="142"/>
      <c r="AG41" s="160" t="s">
        <v>42</v>
      </c>
      <c r="AH41" s="161"/>
      <c r="AI41" s="162"/>
      <c r="AL41" s="62" t="s">
        <v>68</v>
      </c>
      <c r="AT41" t="str">
        <f>IF(NOT(Z41=""),AB41,AU41)</f>
        <v>選択して</v>
      </c>
      <c r="AU41" t="str">
        <f>IF(NOT(AE41=""),AG41,"選択して")</f>
        <v>選択して</v>
      </c>
      <c r="AW41">
        <f>IF(D23&lt;500,1,0)</f>
        <v>1</v>
      </c>
      <c r="AX41">
        <f>IF(D35&lt;300,1,0)</f>
        <v>1</v>
      </c>
    </row>
    <row r="42" spans="1:50" ht="22.5" customHeight="1" x14ac:dyDescent="0.2">
      <c r="A42" s="45"/>
      <c r="B42" s="36" t="s">
        <v>53</v>
      </c>
      <c r="C42" s="46"/>
      <c r="D42" s="186" t="s">
        <v>40</v>
      </c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8"/>
      <c r="Z42" s="177"/>
      <c r="AA42" s="178"/>
      <c r="AB42" s="159" t="s">
        <v>41</v>
      </c>
      <c r="AC42" s="159"/>
      <c r="AD42" s="197"/>
      <c r="AE42" s="177"/>
      <c r="AF42" s="178"/>
      <c r="AG42" s="193" t="s">
        <v>42</v>
      </c>
      <c r="AH42" s="194"/>
      <c r="AI42" s="195"/>
      <c r="AL42" s="63" t="s">
        <v>69</v>
      </c>
      <c r="AT42" t="str">
        <f>IF(NOT(Z42=""),AB42,AU42)</f>
        <v>選択して</v>
      </c>
      <c r="AU42" t="str">
        <f>IF(NOT(AE42=""),AG42,"選択して")</f>
        <v>選択して</v>
      </c>
      <c r="AW42">
        <f>IF(O17&lt;500,1,0)</f>
        <v>1</v>
      </c>
      <c r="AX42">
        <f>IF(O29&lt;300,1,0)</f>
        <v>1</v>
      </c>
    </row>
    <row r="43" spans="1:50" ht="19.5" customHeight="1" x14ac:dyDescent="0.15">
      <c r="A43" s="45"/>
      <c r="B43" s="36" t="s">
        <v>54</v>
      </c>
      <c r="C43" s="46"/>
      <c r="D43" s="189" t="s">
        <v>76</v>
      </c>
      <c r="E43" s="179" t="s">
        <v>123</v>
      </c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80"/>
      <c r="Z43" s="191"/>
      <c r="AA43" s="192"/>
      <c r="AB43" s="165" t="s">
        <v>41</v>
      </c>
      <c r="AC43" s="165"/>
      <c r="AD43" s="166"/>
      <c r="AE43" s="191"/>
      <c r="AF43" s="192"/>
      <c r="AG43" s="146" t="s">
        <v>42</v>
      </c>
      <c r="AH43" s="147"/>
      <c r="AI43" s="148"/>
      <c r="AL43" t="s">
        <v>71</v>
      </c>
      <c r="AT43" t="str">
        <f>IF(NOT(Z43=""),AB43,AU43)</f>
        <v>選択して</v>
      </c>
      <c r="AU43" t="str">
        <f>IF(NOT(AE43=""),AG43,AT44)</f>
        <v>選択して</v>
      </c>
      <c r="AW43">
        <f>IF(O20&lt;500,1,0)</f>
        <v>1</v>
      </c>
      <c r="AX43">
        <f>IF(O32&lt;300,1,0)</f>
        <v>1</v>
      </c>
    </row>
    <row r="44" spans="1:50" ht="19.5" customHeight="1" x14ac:dyDescent="0.15">
      <c r="A44" s="49"/>
      <c r="B44" s="50" t="s">
        <v>55</v>
      </c>
      <c r="C44" s="48"/>
      <c r="D44" s="190"/>
      <c r="E44" s="156" t="s">
        <v>79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7"/>
      <c r="Z44" s="198"/>
      <c r="AA44" s="199"/>
      <c r="AB44" s="33"/>
      <c r="AC44" s="196" t="s">
        <v>43</v>
      </c>
      <c r="AD44" s="196"/>
      <c r="AE44" s="196"/>
      <c r="AF44" s="196"/>
      <c r="AG44" s="196"/>
      <c r="AH44" s="39"/>
      <c r="AI44" s="40"/>
      <c r="AL44" t="s">
        <v>72</v>
      </c>
      <c r="AT44" t="str">
        <f>IF(NOT(Z44=""),AC44,"選択して")</f>
        <v>選択して</v>
      </c>
      <c r="AW44">
        <f>IF(O23&lt;500,1,0)</f>
        <v>1</v>
      </c>
      <c r="AX44">
        <f>IF(O35&lt;300,1,0)</f>
        <v>1</v>
      </c>
    </row>
    <row r="45" spans="1:50" ht="20.25" customHeight="1" x14ac:dyDescent="0.15">
      <c r="A45" s="41" t="s">
        <v>56</v>
      </c>
      <c r="B45" s="51" t="s">
        <v>57</v>
      </c>
      <c r="C45" s="52"/>
      <c r="D45" s="35" t="s">
        <v>47</v>
      </c>
      <c r="E45" s="172" t="s">
        <v>122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2"/>
      <c r="AA45" s="172"/>
      <c r="AB45" s="173"/>
      <c r="AC45" s="173"/>
      <c r="AD45" s="173"/>
      <c r="AE45" s="173"/>
      <c r="AF45" s="173"/>
      <c r="AG45" s="173"/>
      <c r="AH45" s="173"/>
      <c r="AI45" s="174"/>
      <c r="AW45">
        <f>IF(Z17&lt;500,1,0)</f>
        <v>1</v>
      </c>
      <c r="AX45">
        <f>IF(Z29&lt;300,1,0)</f>
        <v>1</v>
      </c>
    </row>
    <row r="46" spans="1:50" ht="20.25" customHeight="1" x14ac:dyDescent="0.15">
      <c r="A46" s="53"/>
      <c r="C46" s="34"/>
      <c r="D46" s="54" t="s">
        <v>48</v>
      </c>
      <c r="E46" s="175" t="s">
        <v>44</v>
      </c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6"/>
      <c r="AL46" t="s">
        <v>73</v>
      </c>
      <c r="AW46">
        <f>IF(Z20&lt;500,1,0)</f>
        <v>1</v>
      </c>
      <c r="AX46">
        <f>IF(Z32&lt;300,1,0)</f>
        <v>1</v>
      </c>
    </row>
    <row r="47" spans="1:50" ht="18.75" customHeight="1" x14ac:dyDescent="0.15">
      <c r="A47" s="181" t="s">
        <v>45</v>
      </c>
      <c r="B47" s="182"/>
      <c r="C47" s="182"/>
      <c r="D47" s="183"/>
      <c r="E47" s="184"/>
      <c r="F47" s="122" t="s">
        <v>46</v>
      </c>
      <c r="G47" s="122"/>
      <c r="H47" s="122"/>
      <c r="I47" s="122"/>
      <c r="J47" s="122"/>
      <c r="K47" s="122"/>
      <c r="L47" s="185"/>
      <c r="M47" s="171"/>
      <c r="N47" s="171"/>
      <c r="O47" s="122" t="s">
        <v>77</v>
      </c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71"/>
      <c r="AA47" s="171"/>
      <c r="AB47" s="122"/>
      <c r="AC47" s="122"/>
      <c r="AD47" s="122"/>
      <c r="AE47" s="122"/>
      <c r="AF47" s="122"/>
      <c r="AG47" s="122"/>
      <c r="AH47" s="122"/>
      <c r="AI47" s="123"/>
      <c r="AW47">
        <f>IF(Z23&lt;500,1,0)</f>
        <v>1</v>
      </c>
      <c r="AX47">
        <f>IF(Z35&lt;300,1,0)</f>
        <v>1</v>
      </c>
    </row>
    <row r="48" spans="1:50" ht="16.5" customHeight="1" x14ac:dyDescent="0.15">
      <c r="A48" s="143" t="s">
        <v>70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5"/>
      <c r="AW48">
        <f>SUM(AW39:AW47)</f>
        <v>9</v>
      </c>
      <c r="AX48">
        <f>SUM(AX39:AX47)</f>
        <v>9</v>
      </c>
    </row>
    <row r="49" spans="1:35" ht="16.149999999999999" customHeight="1" x14ac:dyDescent="0.15">
      <c r="A49" s="207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9"/>
    </row>
    <row r="50" spans="1:35" ht="19.149999999999999" customHeight="1" x14ac:dyDescent="0.15">
      <c r="A50" s="200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2"/>
    </row>
    <row r="51" spans="1:35" ht="19.149999999999999" customHeight="1" x14ac:dyDescent="0.15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2"/>
    </row>
    <row r="52" spans="1:35" ht="19.149999999999999" customHeight="1" x14ac:dyDescent="0.1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5"/>
    </row>
    <row r="56" spans="1:35" x14ac:dyDescent="0.15">
      <c r="M56" s="55"/>
    </row>
  </sheetData>
  <sheetProtection sheet="1" objects="1" scenarios="1" formatCells="0" selectLockedCells="1"/>
  <dataConsolidate/>
  <mergeCells count="147">
    <mergeCell ref="E44:Y44"/>
    <mergeCell ref="Z44:AA44"/>
    <mergeCell ref="AC44:AG44"/>
    <mergeCell ref="A48:AI48"/>
    <mergeCell ref="A49:AI49"/>
    <mergeCell ref="A50:AI52"/>
    <mergeCell ref="A47:C47"/>
    <mergeCell ref="D47:E47"/>
    <mergeCell ref="F47:L47"/>
    <mergeCell ref="M47:N47"/>
    <mergeCell ref="O47:Y47"/>
    <mergeCell ref="Z47:AA47"/>
    <mergeCell ref="AB47:AG47"/>
    <mergeCell ref="AH47:AI47"/>
    <mergeCell ref="E45:AI45"/>
    <mergeCell ref="E46:AI46"/>
    <mergeCell ref="AE43:AF43"/>
    <mergeCell ref="D41:Y41"/>
    <mergeCell ref="Z41:AA41"/>
    <mergeCell ref="AB41:AD41"/>
    <mergeCell ref="AE41:AF41"/>
    <mergeCell ref="AG41:AI41"/>
    <mergeCell ref="D40:F40"/>
    <mergeCell ref="H40:J40"/>
    <mergeCell ref="N40:P40"/>
    <mergeCell ref="U40:V40"/>
    <mergeCell ref="Z40:AA40"/>
    <mergeCell ref="AD40:AE40"/>
    <mergeCell ref="D42:Y42"/>
    <mergeCell ref="Z42:AA42"/>
    <mergeCell ref="AB42:AD42"/>
    <mergeCell ref="AE42:AF42"/>
    <mergeCell ref="AG42:AI42"/>
    <mergeCell ref="D43:D44"/>
    <mergeCell ref="E43:Y43"/>
    <mergeCell ref="Z43:AA43"/>
    <mergeCell ref="AB43:AD43"/>
    <mergeCell ref="AG43:AI43"/>
    <mergeCell ref="A32:B32"/>
    <mergeCell ref="D32:H32"/>
    <mergeCell ref="O32:S32"/>
    <mergeCell ref="Z32:AD32"/>
    <mergeCell ref="AD39:AE39"/>
    <mergeCell ref="AG39:AH39"/>
    <mergeCell ref="AG32:AI32"/>
    <mergeCell ref="D35:H35"/>
    <mergeCell ref="O35:S35"/>
    <mergeCell ref="Z35:AD35"/>
    <mergeCell ref="C37:L37"/>
    <mergeCell ref="N37:Q37"/>
    <mergeCell ref="B38:B40"/>
    <mergeCell ref="AC38:AF38"/>
    <mergeCell ref="AG38:AI38"/>
    <mergeCell ref="D39:F39"/>
    <mergeCell ref="H39:J39"/>
    <mergeCell ref="N39:P39"/>
    <mergeCell ref="U39:V39"/>
    <mergeCell ref="Z39:AA39"/>
    <mergeCell ref="AG40:AH40"/>
    <mergeCell ref="D23:H23"/>
    <mergeCell ref="O23:S23"/>
    <mergeCell ref="Z23:AD23"/>
    <mergeCell ref="C25:L25"/>
    <mergeCell ref="N25:Q25"/>
    <mergeCell ref="A26:M26"/>
    <mergeCell ref="N26:T26"/>
    <mergeCell ref="D29:H29"/>
    <mergeCell ref="O29:S29"/>
    <mergeCell ref="Z29:AD29"/>
    <mergeCell ref="AF14:AH14"/>
    <mergeCell ref="D17:H17"/>
    <mergeCell ref="O17:S17"/>
    <mergeCell ref="Z17:AD17"/>
    <mergeCell ref="A20:B20"/>
    <mergeCell ref="D20:H20"/>
    <mergeCell ref="O20:S20"/>
    <mergeCell ref="Z20:AD20"/>
    <mergeCell ref="AG20:AI20"/>
    <mergeCell ref="A14:E14"/>
    <mergeCell ref="F14:I14"/>
    <mergeCell ref="J14:K14"/>
    <mergeCell ref="M14:N14"/>
    <mergeCell ref="O14:P14"/>
    <mergeCell ref="R14:U14"/>
    <mergeCell ref="V14:Y14"/>
    <mergeCell ref="Z14:AB14"/>
    <mergeCell ref="AD14:AE14"/>
    <mergeCell ref="AB12:AD12"/>
    <mergeCell ref="AF12:AG12"/>
    <mergeCell ref="AH12:AI12"/>
    <mergeCell ref="A13:E13"/>
    <mergeCell ref="F13:Q13"/>
    <mergeCell ref="R13:U13"/>
    <mergeCell ref="V13:AI13"/>
    <mergeCell ref="AQ13:AS13"/>
    <mergeCell ref="AY13:BC13"/>
    <mergeCell ref="A12:J12"/>
    <mergeCell ref="K12:L12"/>
    <mergeCell ref="M12:N12"/>
    <mergeCell ref="O12:P12"/>
    <mergeCell ref="Q12:R12"/>
    <mergeCell ref="S12:T12"/>
    <mergeCell ref="U12:V12"/>
    <mergeCell ref="W12:X12"/>
    <mergeCell ref="Y12:Z12"/>
    <mergeCell ref="A10:E10"/>
    <mergeCell ref="F10:G10"/>
    <mergeCell ref="I10:J10"/>
    <mergeCell ref="L10:O10"/>
    <mergeCell ref="P10:Z10"/>
    <mergeCell ref="AA10:AD10"/>
    <mergeCell ref="AE10:AH10"/>
    <mergeCell ref="A11:D11"/>
    <mergeCell ref="E11:F11"/>
    <mergeCell ref="G11:H11"/>
    <mergeCell ref="I11:J11"/>
    <mergeCell ref="K11:L11"/>
    <mergeCell ref="M11:N11"/>
    <mergeCell ref="O11:R11"/>
    <mergeCell ref="S11:Y11"/>
    <mergeCell ref="Z11:AA11"/>
    <mergeCell ref="AB11:AD11"/>
    <mergeCell ref="AE11:AF11"/>
    <mergeCell ref="AG11:AI11"/>
    <mergeCell ref="X5:AG5"/>
    <mergeCell ref="R7:X7"/>
    <mergeCell ref="Z7:AG7"/>
    <mergeCell ref="AH7:AI7"/>
    <mergeCell ref="A9:E9"/>
    <mergeCell ref="F9:H9"/>
    <mergeCell ref="J9:K9"/>
    <mergeCell ref="M9:N9"/>
    <mergeCell ref="P9:U9"/>
    <mergeCell ref="V9:W9"/>
    <mergeCell ref="Y9:Z9"/>
    <mergeCell ref="AB9:AF9"/>
    <mergeCell ref="AG9:AI9"/>
    <mergeCell ref="F2:AG2"/>
    <mergeCell ref="AH2:AJ2"/>
    <mergeCell ref="V3:X3"/>
    <mergeCell ref="Y3:AB3"/>
    <mergeCell ref="AD3:AE3"/>
    <mergeCell ref="AG3:AH3"/>
    <mergeCell ref="B4:G4"/>
    <mergeCell ref="H4:P4"/>
    <mergeCell ref="Q4:V4"/>
    <mergeCell ref="Y4:AB4"/>
  </mergeCells>
  <phoneticPr fontId="1"/>
  <dataValidations count="3">
    <dataValidation type="list" allowBlank="1" showInputMessage="1" showErrorMessage="1" sqref="F13:Q13 V13:AI13">
      <formula1>$AJ$13:$AJ$14</formula1>
    </dataValidation>
    <dataValidation type="list" allowBlank="1" showInputMessage="1" showErrorMessage="1" sqref="A49:AI49">
      <formula1>$AL$43:$AL$44</formula1>
    </dataValidation>
    <dataValidation type="list" allowBlank="1" showInputMessage="1" showErrorMessage="1" sqref="O12:P12 AF12:AG12 S12:T12 E11:F11 I11:J11 Z11:AA11 AE11:AF11 W12:X12 K12:L12 Z41:AA44 D47:E47 AE41:AF43 Z47 M47">
      <formula1>$AL$41</formula1>
    </dataValidation>
  </dataValidations>
  <pageMargins left="0.47244094488188981" right="0.19685039370078741" top="0.47244094488188981" bottom="0.55118110236220474" header="0.43307086614173229" footer="0.35433070866141736"/>
  <pageSetup paperSize="9" scale="96" orientation="portrait" cellComments="asDisplayed" horizontalDpi="4294967293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56"/>
  <sheetViews>
    <sheetView view="pageBreakPreview" zoomScale="80" zoomScaleNormal="80" zoomScaleSheetLayoutView="80" workbookViewId="0">
      <selection activeCell="J9" sqref="J9:K9"/>
    </sheetView>
  </sheetViews>
  <sheetFormatPr defaultColWidth="9" defaultRowHeight="13.5" x14ac:dyDescent="0.15"/>
  <cols>
    <col min="1" max="2" width="2.625" customWidth="1"/>
    <col min="3" max="3" width="1.875" customWidth="1"/>
    <col min="4" max="9" width="2.625" customWidth="1"/>
    <col min="10" max="10" width="3.75" customWidth="1"/>
    <col min="11" max="23" width="2.625" customWidth="1"/>
    <col min="24" max="24" width="3.125" customWidth="1"/>
    <col min="25" max="25" width="3.75" customWidth="1"/>
    <col min="26" max="33" width="2.625" customWidth="1"/>
    <col min="34" max="34" width="4.875" customWidth="1"/>
    <col min="35" max="35" width="2.625" customWidth="1"/>
    <col min="36" max="41" width="2.625" hidden="1" customWidth="1"/>
    <col min="42" max="42" width="3.75" hidden="1" customWidth="1"/>
    <col min="43" max="43" width="5.375" hidden="1" customWidth="1"/>
    <col min="44" max="44" width="2.625" hidden="1" customWidth="1"/>
    <col min="45" max="48" width="5.625" hidden="1" customWidth="1"/>
    <col min="49" max="50" width="9" hidden="1" customWidth="1"/>
    <col min="51" max="51" width="2.25" customWidth="1"/>
  </cols>
  <sheetData>
    <row r="1" spans="1:55" ht="24" customHeight="1" x14ac:dyDescent="0.15">
      <c r="A1" s="75" t="s">
        <v>106</v>
      </c>
    </row>
    <row r="2" spans="1:55" ht="27" customHeight="1" x14ac:dyDescent="0.15">
      <c r="D2" s="13"/>
      <c r="E2" s="13"/>
      <c r="F2" s="89" t="s">
        <v>74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206"/>
      <c r="AI2" s="206"/>
      <c r="AJ2" s="206"/>
    </row>
    <row r="3" spans="1:55" ht="22.15" customHeight="1" x14ac:dyDescent="0.15">
      <c r="V3" s="98" t="s">
        <v>80</v>
      </c>
      <c r="W3" s="98"/>
      <c r="X3" s="98"/>
      <c r="Y3" s="226">
        <f>照度1!Y3</f>
        <v>0</v>
      </c>
      <c r="Z3" s="226"/>
      <c r="AA3" s="226"/>
      <c r="AB3" s="226"/>
      <c r="AC3" s="36" t="s">
        <v>0</v>
      </c>
      <c r="AD3" s="226">
        <f>照度1!AD3</f>
        <v>0</v>
      </c>
      <c r="AE3" s="226"/>
      <c r="AF3" s="36" t="s">
        <v>1</v>
      </c>
      <c r="AG3" s="226">
        <f>照度1!AG3</f>
        <v>0</v>
      </c>
      <c r="AH3" s="226"/>
      <c r="AI3" s="36" t="s">
        <v>14</v>
      </c>
    </row>
    <row r="4" spans="1:55" ht="23.25" customHeight="1" x14ac:dyDescent="0.15">
      <c r="B4" s="91" t="s">
        <v>10</v>
      </c>
      <c r="C4" s="91"/>
      <c r="D4" s="91"/>
      <c r="E4" s="91"/>
      <c r="F4" s="91"/>
      <c r="G4" s="91"/>
      <c r="H4" s="227">
        <f>照度1!H4</f>
        <v>0</v>
      </c>
      <c r="I4" s="227"/>
      <c r="J4" s="227"/>
      <c r="K4" s="227"/>
      <c r="L4" s="227"/>
      <c r="M4" s="227"/>
      <c r="N4" s="227"/>
      <c r="O4" s="227"/>
      <c r="P4" s="227"/>
      <c r="Q4" s="91" t="s">
        <v>11</v>
      </c>
      <c r="R4" s="91"/>
      <c r="S4" s="91"/>
      <c r="T4" s="91"/>
      <c r="U4" s="91"/>
      <c r="V4" s="91"/>
      <c r="Y4" s="217"/>
      <c r="Z4" s="217"/>
      <c r="AA4" s="217"/>
      <c r="AB4" s="217"/>
    </row>
    <row r="5" spans="1:55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V5" s="84"/>
      <c r="W5" s="84"/>
      <c r="X5" s="107" t="s">
        <v>12</v>
      </c>
      <c r="Y5" s="107"/>
      <c r="Z5" s="107"/>
      <c r="AA5" s="107"/>
      <c r="AB5" s="107"/>
      <c r="AC5" s="107"/>
      <c r="AD5" s="107"/>
      <c r="AE5" s="107"/>
      <c r="AF5" s="107"/>
      <c r="AG5" s="107"/>
      <c r="AH5" s="84"/>
      <c r="AI5" s="84"/>
      <c r="AN5" s="85"/>
    </row>
    <row r="7" spans="1:55" ht="20.25" customHeight="1" x14ac:dyDescent="0.15">
      <c r="R7" s="90" t="s">
        <v>13</v>
      </c>
      <c r="S7" s="90"/>
      <c r="T7" s="90"/>
      <c r="U7" s="90"/>
      <c r="V7" s="90"/>
      <c r="W7" s="90"/>
      <c r="X7" s="90"/>
      <c r="Y7" s="33"/>
      <c r="Z7" s="228">
        <f>照度1!Z7</f>
        <v>0</v>
      </c>
      <c r="AA7" s="228"/>
      <c r="AB7" s="228"/>
      <c r="AC7" s="228"/>
      <c r="AD7" s="228"/>
      <c r="AE7" s="228"/>
      <c r="AF7" s="228"/>
      <c r="AG7" s="228"/>
      <c r="AH7" s="90"/>
      <c r="AI7" s="90"/>
    </row>
    <row r="8" spans="1:55" ht="6.75" customHeight="1" x14ac:dyDescent="0.15">
      <c r="U8" s="86"/>
      <c r="V8" s="86"/>
      <c r="W8" s="86"/>
      <c r="X8" s="86"/>
      <c r="Z8" s="87"/>
      <c r="AA8" s="87"/>
      <c r="AB8" s="87"/>
      <c r="AC8" s="87"/>
      <c r="AD8" s="87"/>
      <c r="AE8" s="87"/>
      <c r="AF8" s="87"/>
      <c r="AG8" s="87"/>
      <c r="AH8" s="86"/>
      <c r="AI8" s="86"/>
    </row>
    <row r="9" spans="1:55" ht="24" customHeight="1" x14ac:dyDescent="0.15">
      <c r="A9" s="134" t="s">
        <v>8</v>
      </c>
      <c r="B9" s="94"/>
      <c r="C9" s="94"/>
      <c r="D9" s="94"/>
      <c r="E9" s="94"/>
      <c r="F9" s="137">
        <f>Y3</f>
        <v>0</v>
      </c>
      <c r="G9" s="137"/>
      <c r="H9" s="137"/>
      <c r="I9" s="14" t="s">
        <v>0</v>
      </c>
      <c r="J9" s="127"/>
      <c r="K9" s="127"/>
      <c r="L9" s="14" t="s">
        <v>1</v>
      </c>
      <c r="M9" s="127"/>
      <c r="N9" s="127"/>
      <c r="O9" s="15" t="s">
        <v>4</v>
      </c>
      <c r="P9" s="115" t="s">
        <v>7</v>
      </c>
      <c r="Q9" s="116"/>
      <c r="R9" s="116"/>
      <c r="S9" s="116"/>
      <c r="T9" s="116"/>
      <c r="U9" s="116"/>
      <c r="V9" s="127"/>
      <c r="W9" s="127"/>
      <c r="X9" s="14" t="s">
        <v>2</v>
      </c>
      <c r="Y9" s="127"/>
      <c r="Z9" s="127"/>
      <c r="AA9" s="15" t="s">
        <v>3</v>
      </c>
      <c r="AB9" s="115" t="s">
        <v>6</v>
      </c>
      <c r="AC9" s="116"/>
      <c r="AD9" s="116"/>
      <c r="AE9" s="116"/>
      <c r="AF9" s="116"/>
      <c r="AG9" s="127"/>
      <c r="AH9" s="127"/>
      <c r="AI9" s="128"/>
      <c r="AQ9" t="s">
        <v>113</v>
      </c>
    </row>
    <row r="10" spans="1:55" ht="24" customHeight="1" x14ac:dyDescent="0.15">
      <c r="A10" s="115" t="s">
        <v>9</v>
      </c>
      <c r="B10" s="116"/>
      <c r="C10" s="116"/>
      <c r="D10" s="116"/>
      <c r="E10" s="116"/>
      <c r="F10" s="113"/>
      <c r="G10" s="113"/>
      <c r="H10" s="16" t="s">
        <v>15</v>
      </c>
      <c r="I10" s="113"/>
      <c r="J10" s="113"/>
      <c r="K10" s="15" t="s">
        <v>16</v>
      </c>
      <c r="L10" s="129" t="s">
        <v>49</v>
      </c>
      <c r="M10" s="130"/>
      <c r="N10" s="130"/>
      <c r="O10" s="130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3"/>
      <c r="AA10" s="129" t="s">
        <v>22</v>
      </c>
      <c r="AB10" s="130"/>
      <c r="AC10" s="130"/>
      <c r="AD10" s="130"/>
      <c r="AE10" s="114"/>
      <c r="AF10" s="114"/>
      <c r="AG10" s="114"/>
      <c r="AH10" s="114"/>
      <c r="AI10" s="17" t="s">
        <v>20</v>
      </c>
      <c r="AQ10" t="s">
        <v>114</v>
      </c>
    </row>
    <row r="11" spans="1:55" ht="24" customHeight="1" x14ac:dyDescent="0.15">
      <c r="A11" s="115" t="s">
        <v>50</v>
      </c>
      <c r="B11" s="116"/>
      <c r="C11" s="116"/>
      <c r="D11" s="116"/>
      <c r="E11" s="124"/>
      <c r="F11" s="108"/>
      <c r="G11" s="94" t="s">
        <v>30</v>
      </c>
      <c r="H11" s="99"/>
      <c r="I11" s="131"/>
      <c r="J11" s="108"/>
      <c r="K11" s="94" t="s">
        <v>31</v>
      </c>
      <c r="L11" s="96"/>
      <c r="M11" s="134" t="s">
        <v>26</v>
      </c>
      <c r="N11" s="94"/>
      <c r="O11" s="135"/>
      <c r="P11" s="135"/>
      <c r="Q11" s="135"/>
      <c r="R11" s="136"/>
      <c r="S11" s="115" t="s">
        <v>27</v>
      </c>
      <c r="T11" s="116"/>
      <c r="U11" s="116"/>
      <c r="V11" s="116"/>
      <c r="W11" s="116"/>
      <c r="X11" s="116"/>
      <c r="Y11" s="116"/>
      <c r="Z11" s="108"/>
      <c r="AA11" s="108"/>
      <c r="AB11" s="94" t="s">
        <v>28</v>
      </c>
      <c r="AC11" s="94"/>
      <c r="AD11" s="99"/>
      <c r="AE11" s="131"/>
      <c r="AF11" s="108"/>
      <c r="AG11" s="94" t="s">
        <v>29</v>
      </c>
      <c r="AH11" s="94"/>
      <c r="AI11" s="95"/>
      <c r="AQ11" t="s">
        <v>115</v>
      </c>
      <c r="AT11" t="str">
        <f>IF(NOT(Z11=""),AB11,AU11)</f>
        <v>選択して</v>
      </c>
      <c r="AU11" t="str">
        <f>IF(NOT(AE11=""),AG11,"選択して")</f>
        <v>選択して</v>
      </c>
    </row>
    <row r="12" spans="1:55" ht="24" customHeight="1" x14ac:dyDescent="0.15">
      <c r="A12" s="125" t="s">
        <v>63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08"/>
      <c r="L12" s="108"/>
      <c r="M12" s="94" t="s">
        <v>60</v>
      </c>
      <c r="N12" s="94"/>
      <c r="O12" s="108"/>
      <c r="P12" s="108"/>
      <c r="Q12" s="94" t="s">
        <v>61</v>
      </c>
      <c r="R12" s="94"/>
      <c r="S12" s="108"/>
      <c r="T12" s="108"/>
      <c r="U12" s="94" t="s">
        <v>62</v>
      </c>
      <c r="V12" s="94"/>
      <c r="W12" s="108"/>
      <c r="X12" s="108"/>
      <c r="Y12" s="102" t="s">
        <v>19</v>
      </c>
      <c r="Z12" s="102"/>
      <c r="AA12" s="16" t="s">
        <v>23</v>
      </c>
      <c r="AB12" s="150"/>
      <c r="AC12" s="150"/>
      <c r="AD12" s="150"/>
      <c r="AE12" s="88" t="s">
        <v>37</v>
      </c>
      <c r="AF12" s="108"/>
      <c r="AG12" s="108"/>
      <c r="AH12" s="94" t="s">
        <v>59</v>
      </c>
      <c r="AI12" s="95"/>
      <c r="AQ12" t="s">
        <v>116</v>
      </c>
      <c r="AT12" t="str">
        <f>IF(NOT(O12=""),Q12,"")</f>
        <v/>
      </c>
      <c r="AU12" t="str">
        <f>IF(NOT(S12=""),U12,"")</f>
        <v/>
      </c>
      <c r="AV12" t="str">
        <f>IF(NOT(W12=""),AB12,"")</f>
        <v/>
      </c>
      <c r="AW12" t="str">
        <f>IF(NOT(AF12=""),AH12,"")</f>
        <v/>
      </c>
      <c r="AX12" t="str">
        <f>AT12&amp;AU12&amp;AV12&amp;AW12</f>
        <v/>
      </c>
    </row>
    <row r="13" spans="1:55" ht="24" customHeight="1" x14ac:dyDescent="0.15">
      <c r="A13" s="134" t="s">
        <v>103</v>
      </c>
      <c r="B13" s="94"/>
      <c r="C13" s="94"/>
      <c r="D13" s="94"/>
      <c r="E13" s="94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34" t="s">
        <v>105</v>
      </c>
      <c r="S13" s="94"/>
      <c r="T13" s="94"/>
      <c r="U13" s="94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t="s">
        <v>104</v>
      </c>
      <c r="AQ13" s="97"/>
      <c r="AR13" s="97"/>
      <c r="AS13" s="97"/>
      <c r="AY13" s="97"/>
      <c r="AZ13" s="97"/>
      <c r="BA13" s="97"/>
      <c r="BB13" s="97"/>
      <c r="BC13" s="97"/>
    </row>
    <row r="14" spans="1:55" ht="24" customHeight="1" x14ac:dyDescent="0.15">
      <c r="A14" s="222" t="s">
        <v>102</v>
      </c>
      <c r="B14" s="223"/>
      <c r="C14" s="223"/>
      <c r="D14" s="223"/>
      <c r="E14" s="223"/>
      <c r="F14" s="117" t="s">
        <v>78</v>
      </c>
      <c r="G14" s="117"/>
      <c r="H14" s="117"/>
      <c r="I14" s="117"/>
      <c r="J14" s="221"/>
      <c r="K14" s="221"/>
      <c r="L14" s="18" t="s">
        <v>5</v>
      </c>
      <c r="M14" s="94" t="s">
        <v>24</v>
      </c>
      <c r="N14" s="94"/>
      <c r="O14" s="139"/>
      <c r="P14" s="139"/>
      <c r="Q14" s="15" t="s">
        <v>5</v>
      </c>
      <c r="R14" s="115" t="s">
        <v>25</v>
      </c>
      <c r="S14" s="116"/>
      <c r="T14" s="116"/>
      <c r="U14" s="116"/>
      <c r="V14" s="117" t="s">
        <v>78</v>
      </c>
      <c r="W14" s="117"/>
      <c r="X14" s="117"/>
      <c r="Y14" s="117"/>
      <c r="Z14" s="139"/>
      <c r="AA14" s="139"/>
      <c r="AB14" s="139"/>
      <c r="AC14" s="16" t="s">
        <v>5</v>
      </c>
      <c r="AD14" s="94" t="s">
        <v>24</v>
      </c>
      <c r="AE14" s="94"/>
      <c r="AF14" s="139"/>
      <c r="AG14" s="139"/>
      <c r="AH14" s="139"/>
      <c r="AI14" s="19" t="s">
        <v>5</v>
      </c>
      <c r="AJ14" t="s">
        <v>107</v>
      </c>
    </row>
    <row r="15" spans="1:55" ht="21" customHeight="1" x14ac:dyDescent="0.15">
      <c r="A15" s="20" t="s">
        <v>117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1"/>
      <c r="Q15" s="21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14"/>
      <c r="AE15" s="14"/>
      <c r="AF15" s="14"/>
      <c r="AG15" s="21"/>
      <c r="AH15" s="21"/>
      <c r="AI15" s="24"/>
    </row>
    <row r="16" spans="1:55" ht="6" customHeight="1" x14ac:dyDescent="0.15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2"/>
      <c r="AH16" s="22"/>
      <c r="AI16" s="26"/>
    </row>
    <row r="17" spans="1:40" ht="19.5" customHeight="1" x14ac:dyDescent="0.15">
      <c r="A17" s="27"/>
      <c r="B17" s="28"/>
      <c r="C17" s="28"/>
      <c r="D17" s="118"/>
      <c r="E17" s="119"/>
      <c r="F17" s="119"/>
      <c r="G17" s="119"/>
      <c r="H17" s="120"/>
      <c r="I17" s="25" t="s">
        <v>118</v>
      </c>
      <c r="J17" s="23"/>
      <c r="K17" s="22"/>
      <c r="L17" s="22"/>
      <c r="M17" s="23"/>
      <c r="N17" s="23"/>
      <c r="O17" s="118"/>
      <c r="P17" s="119"/>
      <c r="Q17" s="119"/>
      <c r="R17" s="119"/>
      <c r="S17" s="120"/>
      <c r="T17" s="25" t="s">
        <v>118</v>
      </c>
      <c r="U17" s="23"/>
      <c r="V17" s="22"/>
      <c r="W17" s="22"/>
      <c r="X17" s="23"/>
      <c r="Y17" s="23"/>
      <c r="Z17" s="118"/>
      <c r="AA17" s="119"/>
      <c r="AB17" s="119"/>
      <c r="AC17" s="119"/>
      <c r="AD17" s="120"/>
      <c r="AE17" s="25" t="s">
        <v>118</v>
      </c>
      <c r="AF17" s="23"/>
      <c r="AG17" s="22"/>
      <c r="AH17" s="22"/>
      <c r="AI17" s="26"/>
    </row>
    <row r="18" spans="1:40" ht="4.1500000000000004" customHeight="1" x14ac:dyDescent="0.15">
      <c r="A18" s="29"/>
      <c r="B18" s="1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2"/>
      <c r="AH18" s="11"/>
      <c r="AI18" s="26"/>
    </row>
    <row r="19" spans="1:40" ht="6" customHeight="1" x14ac:dyDescent="0.15">
      <c r="A19" s="29"/>
      <c r="B19" s="11"/>
      <c r="C19" s="4"/>
      <c r="D19" s="4"/>
      <c r="E19" s="4"/>
      <c r="F19" s="4"/>
      <c r="G19" s="4"/>
      <c r="H19" s="4"/>
      <c r="I19" s="4"/>
      <c r="J19" s="4"/>
      <c r="K19" s="2"/>
      <c r="L19" s="1"/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22"/>
      <c r="AH19" s="11"/>
      <c r="AI19" s="26"/>
    </row>
    <row r="20" spans="1:40" ht="19.5" customHeight="1" x14ac:dyDescent="0.15">
      <c r="A20" s="155" t="s">
        <v>51</v>
      </c>
      <c r="B20" s="151"/>
      <c r="C20" s="4"/>
      <c r="D20" s="118"/>
      <c r="E20" s="119"/>
      <c r="F20" s="119"/>
      <c r="G20" s="119"/>
      <c r="H20" s="120"/>
      <c r="I20" s="25" t="s">
        <v>118</v>
      </c>
      <c r="J20" s="23"/>
      <c r="K20" s="4"/>
      <c r="L20" s="4"/>
      <c r="M20" s="4"/>
      <c r="N20" s="4"/>
      <c r="O20" s="118"/>
      <c r="P20" s="119"/>
      <c r="Q20" s="119"/>
      <c r="R20" s="119"/>
      <c r="S20" s="120"/>
      <c r="T20" s="25" t="s">
        <v>118</v>
      </c>
      <c r="U20" s="23"/>
      <c r="V20" s="4"/>
      <c r="W20" s="4"/>
      <c r="X20" s="4"/>
      <c r="Y20" s="4"/>
      <c r="Z20" s="118"/>
      <c r="AA20" s="119"/>
      <c r="AB20" s="119"/>
      <c r="AC20" s="119"/>
      <c r="AD20" s="120"/>
      <c r="AE20" s="25" t="s">
        <v>118</v>
      </c>
      <c r="AF20" s="23"/>
      <c r="AG20" s="151" t="s">
        <v>21</v>
      </c>
      <c r="AH20" s="151"/>
      <c r="AI20" s="152"/>
    </row>
    <row r="21" spans="1:40" ht="4.1500000000000004" customHeight="1" x14ac:dyDescent="0.2">
      <c r="A21" s="30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22"/>
      <c r="AH21" s="11"/>
      <c r="AI21" s="31"/>
    </row>
    <row r="22" spans="1:40" ht="4.1500000000000004" customHeight="1" x14ac:dyDescent="0.2">
      <c r="A22" s="30"/>
      <c r="B22" s="4"/>
      <c r="C22" s="4"/>
      <c r="D22" s="4"/>
      <c r="E22" s="4"/>
      <c r="F22" s="4"/>
      <c r="G22" s="4"/>
      <c r="H22" s="4"/>
      <c r="I22" s="4"/>
      <c r="J22" s="4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3"/>
      <c r="W22" s="3"/>
      <c r="X22" s="4"/>
      <c r="Y22" s="4"/>
      <c r="Z22" s="4"/>
      <c r="AA22" s="4"/>
      <c r="AB22" s="4"/>
      <c r="AC22" s="4"/>
      <c r="AD22" s="4"/>
      <c r="AE22" s="4"/>
      <c r="AF22" s="4"/>
      <c r="AI22" s="31"/>
    </row>
    <row r="23" spans="1:40" ht="19.5" customHeight="1" x14ac:dyDescent="0.2">
      <c r="A23" s="30"/>
      <c r="B23" s="4"/>
      <c r="C23" s="4"/>
      <c r="D23" s="110"/>
      <c r="E23" s="111"/>
      <c r="F23" s="111"/>
      <c r="G23" s="111"/>
      <c r="H23" s="112"/>
      <c r="I23" s="25" t="s">
        <v>118</v>
      </c>
      <c r="J23" s="23"/>
      <c r="K23" s="3"/>
      <c r="L23" s="3"/>
      <c r="M23" s="4"/>
      <c r="N23" s="4"/>
      <c r="O23" s="118"/>
      <c r="P23" s="119"/>
      <c r="Q23" s="119"/>
      <c r="R23" s="119"/>
      <c r="S23" s="120"/>
      <c r="T23" s="25" t="s">
        <v>118</v>
      </c>
      <c r="U23" s="23"/>
      <c r="V23" s="3"/>
      <c r="W23" s="3"/>
      <c r="X23" s="4"/>
      <c r="Y23" s="4"/>
      <c r="Z23" s="110"/>
      <c r="AA23" s="111"/>
      <c r="AB23" s="111"/>
      <c r="AC23" s="111"/>
      <c r="AD23" s="112"/>
      <c r="AE23" s="25" t="s">
        <v>118</v>
      </c>
      <c r="AF23" s="23"/>
      <c r="AI23" s="31"/>
    </row>
    <row r="24" spans="1:40" ht="15" customHeight="1" x14ac:dyDescent="0.2">
      <c r="A24" s="30"/>
      <c r="B24" s="4"/>
      <c r="C24" s="4"/>
      <c r="D24" s="57"/>
      <c r="E24" s="57"/>
      <c r="F24" s="57"/>
      <c r="G24" s="57"/>
      <c r="H24" s="57"/>
      <c r="I24" s="23"/>
      <c r="J24" s="23"/>
      <c r="K24" s="3"/>
      <c r="L24" s="3"/>
      <c r="M24" s="4"/>
      <c r="N24" s="4"/>
      <c r="O24" s="1"/>
      <c r="P24" s="1"/>
      <c r="Q24" s="1"/>
      <c r="R24" s="1"/>
      <c r="S24" s="1"/>
      <c r="T24" s="23"/>
      <c r="U24" s="23"/>
      <c r="V24" s="3"/>
      <c r="W24" s="3"/>
      <c r="X24" s="4"/>
      <c r="Y24" s="4"/>
      <c r="Z24" s="57"/>
      <c r="AA24" s="57"/>
      <c r="AB24" s="57"/>
      <c r="AC24" s="57"/>
      <c r="AD24" s="57"/>
      <c r="AE24" s="23"/>
      <c r="AF24" s="23"/>
      <c r="AI24" s="31"/>
    </row>
    <row r="25" spans="1:40" ht="19.5" customHeight="1" x14ac:dyDescent="0.15">
      <c r="A25" s="32"/>
      <c r="B25" s="33"/>
      <c r="C25" s="196" t="s">
        <v>65</v>
      </c>
      <c r="D25" s="196"/>
      <c r="E25" s="196"/>
      <c r="F25" s="196"/>
      <c r="G25" s="196"/>
      <c r="H25" s="196"/>
      <c r="I25" s="196"/>
      <c r="J25" s="196"/>
      <c r="K25" s="196"/>
      <c r="L25" s="196"/>
      <c r="M25" s="50" t="s">
        <v>23</v>
      </c>
      <c r="N25" s="138" t="str">
        <f>IF(AND(D17&gt;=500,O17&gt;=500,Z17&gt;=500,D20&gt;=500,O20&gt;=500,Z20&gt;=500,D23&gt;=500,O23&gt;=500,Z23&gt;=500),"適合","不適合")</f>
        <v>不適合</v>
      </c>
      <c r="O25" s="138"/>
      <c r="P25" s="138"/>
      <c r="Q25" s="138"/>
      <c r="R25" s="33" t="s">
        <v>37</v>
      </c>
      <c r="S25" s="50" t="s">
        <v>66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</row>
    <row r="26" spans="1:40" ht="16.5" customHeight="1" x14ac:dyDescent="0.15">
      <c r="A26" s="215" t="s">
        <v>119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121" t="s">
        <v>36</v>
      </c>
      <c r="O26" s="122"/>
      <c r="P26" s="122"/>
      <c r="Q26" s="122"/>
      <c r="R26" s="122"/>
      <c r="S26" s="122"/>
      <c r="T26" s="123"/>
      <c r="U26" s="21"/>
      <c r="V26" s="21"/>
      <c r="W26" s="21"/>
      <c r="X26" s="14"/>
      <c r="Y26" s="14"/>
      <c r="Z26" s="14"/>
      <c r="AA26" s="14"/>
      <c r="AB26" s="14"/>
      <c r="AC26" s="14"/>
      <c r="AD26" s="14"/>
      <c r="AE26" s="14"/>
      <c r="AF26" s="14"/>
      <c r="AG26" s="21"/>
      <c r="AH26" s="21"/>
      <c r="AI26" s="24"/>
      <c r="AN26" s="36"/>
    </row>
    <row r="27" spans="1:40" ht="6" customHeight="1" x14ac:dyDescent="0.1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2"/>
      <c r="V27" s="22"/>
      <c r="W27" s="22"/>
      <c r="X27" s="23"/>
      <c r="Y27" s="23"/>
      <c r="Z27" s="23"/>
      <c r="AA27" s="23"/>
      <c r="AB27" s="23"/>
      <c r="AC27" s="23"/>
      <c r="AD27" s="23"/>
      <c r="AE27" s="23"/>
      <c r="AF27" s="23"/>
      <c r="AG27" s="22"/>
      <c r="AH27" s="22"/>
      <c r="AI27" s="26"/>
    </row>
    <row r="28" spans="1:40" ht="6" customHeight="1" x14ac:dyDescent="0.1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2"/>
      <c r="L28" s="22"/>
      <c r="M28" s="23"/>
      <c r="N28" s="23"/>
      <c r="O28" s="23"/>
      <c r="P28" s="23"/>
      <c r="Q28" s="23"/>
      <c r="R28" s="23"/>
      <c r="S28" s="22"/>
      <c r="T28" s="22"/>
      <c r="U28" s="22"/>
      <c r="V28" s="22"/>
      <c r="W28" s="22"/>
      <c r="X28" s="23"/>
      <c r="Y28" s="23"/>
      <c r="Z28" s="23"/>
      <c r="AA28" s="23"/>
      <c r="AB28" s="23"/>
      <c r="AC28" s="23"/>
      <c r="AD28" s="23"/>
      <c r="AE28" s="23"/>
      <c r="AF28" s="23"/>
      <c r="AG28" s="22"/>
      <c r="AH28" s="22"/>
      <c r="AI28" s="26"/>
    </row>
    <row r="29" spans="1:40" ht="19.5" customHeight="1" x14ac:dyDescent="0.15">
      <c r="A29" s="29"/>
      <c r="B29" s="7"/>
      <c r="C29" s="7"/>
      <c r="D29" s="118"/>
      <c r="E29" s="119"/>
      <c r="F29" s="119"/>
      <c r="G29" s="119"/>
      <c r="H29" s="120"/>
      <c r="I29" s="25" t="s">
        <v>118</v>
      </c>
      <c r="J29" s="23"/>
      <c r="K29" s="7"/>
      <c r="L29" s="7"/>
      <c r="M29" s="7"/>
      <c r="N29" s="7"/>
      <c r="O29" s="118"/>
      <c r="P29" s="119"/>
      <c r="Q29" s="119"/>
      <c r="R29" s="119"/>
      <c r="S29" s="120"/>
      <c r="T29" s="25" t="s">
        <v>118</v>
      </c>
      <c r="U29" s="23"/>
      <c r="V29" s="7"/>
      <c r="W29" s="7"/>
      <c r="X29" s="7"/>
      <c r="Y29" s="7"/>
      <c r="Z29" s="118"/>
      <c r="AA29" s="119"/>
      <c r="AB29" s="119"/>
      <c r="AC29" s="119"/>
      <c r="AD29" s="120"/>
      <c r="AE29" s="25" t="s">
        <v>118</v>
      </c>
      <c r="AF29" s="23"/>
      <c r="AG29" s="22"/>
      <c r="AH29" s="22"/>
      <c r="AI29" s="26"/>
    </row>
    <row r="30" spans="1:40" ht="4.1500000000000004" customHeight="1" x14ac:dyDescent="0.15">
      <c r="A30" s="29"/>
      <c r="B30" s="11"/>
      <c r="C30" s="7"/>
      <c r="D30" s="7"/>
      <c r="E30" s="7"/>
      <c r="F30" s="7"/>
      <c r="G30" s="7"/>
      <c r="H30" s="7"/>
      <c r="I30" s="4"/>
      <c r="J30" s="7"/>
      <c r="K30" s="8"/>
      <c r="L30" s="9"/>
      <c r="M30" s="7"/>
      <c r="N30" s="7"/>
      <c r="O30" s="7"/>
      <c r="P30" s="7"/>
      <c r="Q30" s="7"/>
      <c r="R30" s="7"/>
      <c r="S30" s="7"/>
      <c r="T30" s="4"/>
      <c r="U30" s="7"/>
      <c r="V30" s="9"/>
      <c r="W30" s="9"/>
      <c r="X30" s="7"/>
      <c r="Y30" s="7"/>
      <c r="Z30" s="7"/>
      <c r="AA30" s="7"/>
      <c r="AB30" s="7"/>
      <c r="AC30" s="7"/>
      <c r="AD30" s="7"/>
      <c r="AE30" s="4"/>
      <c r="AF30" s="7"/>
      <c r="AG30" s="22"/>
      <c r="AH30" s="11"/>
      <c r="AI30" s="26"/>
    </row>
    <row r="31" spans="1:40" ht="4.1500000000000004" customHeight="1" x14ac:dyDescent="0.15">
      <c r="A31" s="29"/>
      <c r="B31" s="11"/>
      <c r="C31" s="7"/>
      <c r="D31" s="7"/>
      <c r="E31" s="7"/>
      <c r="F31" s="7"/>
      <c r="G31" s="7"/>
      <c r="H31" s="7"/>
      <c r="I31" s="4"/>
      <c r="J31" s="7"/>
      <c r="K31" s="7"/>
      <c r="L31" s="7"/>
      <c r="M31" s="7"/>
      <c r="N31" s="7"/>
      <c r="O31" s="7"/>
      <c r="P31" s="7"/>
      <c r="Q31" s="7"/>
      <c r="R31" s="7"/>
      <c r="S31" s="7"/>
      <c r="T31" s="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4"/>
      <c r="AF31" s="7"/>
      <c r="AG31" s="5"/>
      <c r="AH31" s="11"/>
      <c r="AI31" s="6"/>
    </row>
    <row r="32" spans="1:40" ht="19.5" customHeight="1" x14ac:dyDescent="0.15">
      <c r="A32" s="155" t="s">
        <v>51</v>
      </c>
      <c r="B32" s="151"/>
      <c r="C32" s="7"/>
      <c r="D32" s="118"/>
      <c r="E32" s="119"/>
      <c r="F32" s="119"/>
      <c r="G32" s="119"/>
      <c r="H32" s="120"/>
      <c r="I32" s="25" t="s">
        <v>118</v>
      </c>
      <c r="J32" s="23"/>
      <c r="K32" s="7"/>
      <c r="L32" s="7"/>
      <c r="M32" s="7"/>
      <c r="N32" s="7"/>
      <c r="O32" s="118"/>
      <c r="P32" s="119"/>
      <c r="Q32" s="119"/>
      <c r="R32" s="119"/>
      <c r="S32" s="120"/>
      <c r="T32" s="25" t="s">
        <v>118</v>
      </c>
      <c r="U32" s="23"/>
      <c r="V32" s="7"/>
      <c r="W32" s="7"/>
      <c r="X32" s="7"/>
      <c r="Y32" s="7"/>
      <c r="Z32" s="118"/>
      <c r="AA32" s="119"/>
      <c r="AB32" s="119"/>
      <c r="AC32" s="119"/>
      <c r="AD32" s="120"/>
      <c r="AE32" s="25" t="s">
        <v>118</v>
      </c>
      <c r="AF32" s="23"/>
      <c r="AG32" s="153" t="s">
        <v>21</v>
      </c>
      <c r="AH32" s="153"/>
      <c r="AI32" s="154"/>
    </row>
    <row r="33" spans="1:50" ht="4.1500000000000004" customHeight="1" x14ac:dyDescent="0.2">
      <c r="A33" s="30"/>
      <c r="B33" s="11"/>
      <c r="C33" s="7"/>
      <c r="D33" s="7"/>
      <c r="E33" s="7"/>
      <c r="F33" s="7"/>
      <c r="G33" s="7"/>
      <c r="H33" s="7"/>
      <c r="I33" s="3"/>
      <c r="J33" s="7"/>
      <c r="K33" s="3"/>
      <c r="L33" s="3"/>
      <c r="M33" s="7"/>
      <c r="N33" s="7"/>
      <c r="O33" s="7"/>
      <c r="P33" s="7"/>
      <c r="Q33" s="7"/>
      <c r="R33" s="7"/>
      <c r="S33" s="7"/>
      <c r="T33" s="3"/>
      <c r="U33" s="7"/>
      <c r="V33" s="3"/>
      <c r="W33" s="3"/>
      <c r="X33" s="7"/>
      <c r="Y33" s="7"/>
      <c r="Z33" s="7"/>
      <c r="AA33" s="7"/>
      <c r="AB33" s="7"/>
      <c r="AC33" s="7"/>
      <c r="AD33" s="7"/>
      <c r="AE33" s="3"/>
      <c r="AF33" s="7"/>
      <c r="AH33" s="11"/>
      <c r="AI33" s="31"/>
    </row>
    <row r="34" spans="1:50" ht="4.1500000000000004" customHeight="1" x14ac:dyDescent="0.2">
      <c r="A34" s="30"/>
      <c r="B34" s="7"/>
      <c r="C34" s="7"/>
      <c r="D34" s="7"/>
      <c r="E34" s="7"/>
      <c r="F34" s="7"/>
      <c r="G34" s="7"/>
      <c r="H34" s="7"/>
      <c r="I34" s="4"/>
      <c r="J34" s="7"/>
      <c r="K34" s="3"/>
      <c r="L34" s="3"/>
      <c r="M34" s="7"/>
      <c r="N34" s="7"/>
      <c r="O34" s="7"/>
      <c r="P34" s="7"/>
      <c r="Q34" s="7"/>
      <c r="R34" s="7"/>
      <c r="S34" s="7"/>
      <c r="T34" s="4"/>
      <c r="U34" s="7"/>
      <c r="V34" s="3"/>
      <c r="W34" s="3"/>
      <c r="X34" s="7"/>
      <c r="Y34" s="7"/>
      <c r="Z34" s="7"/>
      <c r="AA34" s="7"/>
      <c r="AB34" s="7"/>
      <c r="AC34" s="7"/>
      <c r="AD34" s="7"/>
      <c r="AE34" s="4"/>
      <c r="AF34" s="7"/>
      <c r="AI34" s="31"/>
    </row>
    <row r="35" spans="1:50" ht="19.5" customHeight="1" x14ac:dyDescent="0.15">
      <c r="A35" s="30"/>
      <c r="D35" s="110"/>
      <c r="E35" s="111"/>
      <c r="F35" s="111"/>
      <c r="G35" s="111"/>
      <c r="H35" s="112"/>
      <c r="I35" s="25" t="s">
        <v>118</v>
      </c>
      <c r="J35" s="23"/>
      <c r="O35" s="110"/>
      <c r="P35" s="111"/>
      <c r="Q35" s="111"/>
      <c r="R35" s="111"/>
      <c r="S35" s="112"/>
      <c r="T35" s="25" t="s">
        <v>118</v>
      </c>
      <c r="U35" s="23"/>
      <c r="Z35" s="110"/>
      <c r="AA35" s="111"/>
      <c r="AB35" s="111"/>
      <c r="AC35" s="111"/>
      <c r="AD35" s="112"/>
      <c r="AE35" s="25" t="s">
        <v>118</v>
      </c>
      <c r="AF35" s="23"/>
      <c r="AI35" s="31"/>
    </row>
    <row r="36" spans="1:50" ht="8.25" customHeight="1" x14ac:dyDescent="0.15">
      <c r="A36" s="30"/>
      <c r="D36" s="57"/>
      <c r="E36" s="57"/>
      <c r="F36" s="57"/>
      <c r="G36" s="57"/>
      <c r="H36" s="57"/>
      <c r="I36" s="23"/>
      <c r="J36" s="23"/>
      <c r="O36" s="57"/>
      <c r="P36" s="57"/>
      <c r="Q36" s="57"/>
      <c r="R36" s="57"/>
      <c r="S36" s="57"/>
      <c r="T36" s="23"/>
      <c r="U36" s="23"/>
      <c r="Z36" s="57"/>
      <c r="AA36" s="57"/>
      <c r="AB36" s="57"/>
      <c r="AC36" s="57"/>
      <c r="AD36" s="57"/>
      <c r="AE36" s="23"/>
      <c r="AF36" s="23"/>
      <c r="AI36" s="31"/>
    </row>
    <row r="37" spans="1:50" ht="19.5" customHeight="1" x14ac:dyDescent="0.15">
      <c r="A37" s="38"/>
      <c r="B37" s="33"/>
      <c r="C37" s="196" t="s">
        <v>67</v>
      </c>
      <c r="D37" s="196"/>
      <c r="E37" s="196"/>
      <c r="F37" s="196"/>
      <c r="G37" s="196"/>
      <c r="H37" s="196"/>
      <c r="I37" s="196"/>
      <c r="J37" s="196"/>
      <c r="K37" s="196"/>
      <c r="L37" s="196"/>
      <c r="M37" s="50" t="s">
        <v>23</v>
      </c>
      <c r="N37" s="138" t="str">
        <f>IF(AND(D29&gt;=300,O29&gt;=300,Z29&gt;=300,D32&gt;=300,O32&gt;=300,Z32&gt;=300,D35&gt;=300,O35&gt;=300,Z35&gt;=300),"適合","不適合")</f>
        <v>不適合</v>
      </c>
      <c r="O37" s="138"/>
      <c r="P37" s="138"/>
      <c r="Q37" s="138"/>
      <c r="R37" s="33" t="s">
        <v>37</v>
      </c>
      <c r="S37" s="50" t="s">
        <v>66</v>
      </c>
      <c r="T37" s="33"/>
      <c r="U37" s="33"/>
      <c r="V37" s="33"/>
      <c r="W37" s="33"/>
      <c r="X37" s="33"/>
      <c r="Y37" s="33"/>
      <c r="Z37" s="33"/>
      <c r="AD37" s="33"/>
      <c r="AE37" s="33"/>
      <c r="AF37" s="33"/>
      <c r="AG37" s="39"/>
      <c r="AH37" s="39"/>
      <c r="AI37" s="40"/>
    </row>
    <row r="38" spans="1:50" ht="15" customHeight="1" x14ac:dyDescent="0.15">
      <c r="A38" s="41"/>
      <c r="B38" s="210" t="s">
        <v>64</v>
      </c>
      <c r="C38" s="42"/>
      <c r="G38" s="43" t="s">
        <v>120</v>
      </c>
      <c r="H38" s="43"/>
      <c r="I38" s="43"/>
      <c r="J38" s="43"/>
      <c r="K38" s="43"/>
      <c r="M38" s="43" t="s">
        <v>121</v>
      </c>
      <c r="N38" s="43"/>
      <c r="O38" s="43"/>
      <c r="P38" s="43"/>
      <c r="Q38" s="43"/>
      <c r="S38" s="43" t="s">
        <v>39</v>
      </c>
      <c r="T38" s="43"/>
      <c r="U38" s="43"/>
      <c r="V38" s="43"/>
      <c r="W38" s="43"/>
      <c r="X38" s="43"/>
      <c r="Y38" s="44"/>
      <c r="Z38" s="12" t="s">
        <v>34</v>
      </c>
      <c r="AA38" s="12"/>
      <c r="AB38" s="12"/>
      <c r="AC38" s="103" t="s">
        <v>58</v>
      </c>
      <c r="AD38" s="104"/>
      <c r="AE38" s="104"/>
      <c r="AF38" s="105"/>
      <c r="AG38" s="167" t="s">
        <v>32</v>
      </c>
      <c r="AH38" s="168"/>
      <c r="AI38" s="169"/>
    </row>
    <row r="39" spans="1:50" ht="25.15" customHeight="1" x14ac:dyDescent="0.15">
      <c r="A39" s="45"/>
      <c r="B39" s="211"/>
      <c r="C39" s="46"/>
      <c r="D39" s="158" t="s">
        <v>36</v>
      </c>
      <c r="E39" s="159"/>
      <c r="F39" s="159"/>
      <c r="G39" s="10" t="s">
        <v>23</v>
      </c>
      <c r="H39" s="140" t="str">
        <f>IF(MAX(D17,O17,Z17,D20,O20,Z20,D23,O23,AM29)=0,"",MAX(D17,O17,Z17,D20,O20,Z20,D23,O23,Z23))</f>
        <v/>
      </c>
      <c r="I39" s="140"/>
      <c r="J39" s="140"/>
      <c r="K39" s="82" t="s">
        <v>37</v>
      </c>
      <c r="L39" s="83"/>
      <c r="M39" s="82" t="s">
        <v>23</v>
      </c>
      <c r="N39" s="140" t="str">
        <f>IF(MIN(D17,O17,Z17,D20,O20,Z20,D23,O23,Z23)=0,"",MIN(D17,O17,Z17,D20,O20,Z20,D23,O23,Z23))</f>
        <v/>
      </c>
      <c r="O39" s="140"/>
      <c r="P39" s="140"/>
      <c r="Q39" s="10" t="s">
        <v>37</v>
      </c>
      <c r="R39" s="56"/>
      <c r="S39" s="10"/>
      <c r="T39" s="10" t="s">
        <v>23</v>
      </c>
      <c r="U39" s="140" t="str">
        <f>IF(N39="","",IF(N39&gt;0,(IF((H39/N39)&lt;=INT(H39/N39),INT(H39/N39),INT(H39/N39)+1)),""))</f>
        <v/>
      </c>
      <c r="V39" s="140"/>
      <c r="W39" s="64" t="s">
        <v>38</v>
      </c>
      <c r="X39" s="10"/>
      <c r="Y39" s="10" t="s">
        <v>37</v>
      </c>
      <c r="Z39" s="170" t="str">
        <f>IF(U39&lt;=10,"✔","")</f>
        <v/>
      </c>
      <c r="AA39" s="149"/>
      <c r="AB39" s="36" t="s">
        <v>17</v>
      </c>
      <c r="AC39" s="58"/>
      <c r="AD39" s="149" t="str">
        <f>IF(AND(U39&gt;10,U39&lt;=20),"✔","")</f>
        <v/>
      </c>
      <c r="AE39" s="149"/>
      <c r="AF39" s="47" t="s">
        <v>33</v>
      </c>
      <c r="AG39" s="170" t="str">
        <f>IF(U39&gt;20,"✔","")</f>
        <v>✔</v>
      </c>
      <c r="AH39" s="149"/>
      <c r="AI39" s="46" t="s">
        <v>18</v>
      </c>
      <c r="AT39" t="str">
        <f>IF(NOT(Z39=""),AB39,AU39)</f>
        <v>不適</v>
      </c>
      <c r="AU39" t="str">
        <f>IF(NOT(AD39=""),AF39,AV39)</f>
        <v>不適</v>
      </c>
      <c r="AV39" t="str">
        <f>IF(NOT(AG39=""),AI39,"")</f>
        <v>不適</v>
      </c>
      <c r="AW39">
        <f>IF(D17&lt;500,1,0)</f>
        <v>1</v>
      </c>
      <c r="AX39">
        <f>IF(D29&lt;300,1,0)</f>
        <v>1</v>
      </c>
    </row>
    <row r="40" spans="1:50" ht="25.15" customHeight="1" x14ac:dyDescent="0.15">
      <c r="A40" s="45"/>
      <c r="B40" s="212"/>
      <c r="C40" s="46"/>
      <c r="D40" s="213" t="s">
        <v>35</v>
      </c>
      <c r="E40" s="214"/>
      <c r="F40" s="214"/>
      <c r="G40" s="10" t="s">
        <v>23</v>
      </c>
      <c r="H40" s="140" t="str">
        <f>IF(MAX(D29,O29,Z29,D32,O32,Z32,D35,O35,Z35)=0,"",MAX(D29,O29,Z29,D32,O32,Z32,D35,O35,Z35))</f>
        <v/>
      </c>
      <c r="I40" s="140"/>
      <c r="J40" s="140"/>
      <c r="K40" s="82" t="s">
        <v>37</v>
      </c>
      <c r="L40" s="83"/>
      <c r="M40" s="82" t="s">
        <v>23</v>
      </c>
      <c r="N40" s="140" t="str">
        <f>IF(MIN(D29,O29,Z29,D32,O32,Z32,D35,O35,Z35)=0,"",MIN(D29,O29,Z29,D32,O32,Z32,D35,O35,Z35))</f>
        <v/>
      </c>
      <c r="O40" s="140"/>
      <c r="P40" s="140"/>
      <c r="Q40" s="10" t="s">
        <v>37</v>
      </c>
      <c r="R40" s="56"/>
      <c r="S40" s="10"/>
      <c r="T40" s="10" t="s">
        <v>23</v>
      </c>
      <c r="U40" s="106" t="str">
        <f>IF(N40="","",IF(N40&gt;0,(IF((H40/N40)&lt;=INT(H40/N40),INT(H40/N40),INT(H40/N40)+1)),""))</f>
        <v/>
      </c>
      <c r="V40" s="106"/>
      <c r="W40" s="64" t="s">
        <v>38</v>
      </c>
      <c r="X40" s="64"/>
      <c r="Y40" s="10" t="s">
        <v>37</v>
      </c>
      <c r="Z40" s="170" t="str">
        <f>IF(U40&lt;=10,"✔","")</f>
        <v/>
      </c>
      <c r="AA40" s="149"/>
      <c r="AB40" s="59" t="s">
        <v>17</v>
      </c>
      <c r="AC40" s="60"/>
      <c r="AD40" s="149" t="str">
        <f>IF(AND(U40&gt;10,U40&lt;=20),"✔","")</f>
        <v/>
      </c>
      <c r="AE40" s="149"/>
      <c r="AF40" s="61" t="s">
        <v>33</v>
      </c>
      <c r="AG40" s="170" t="str">
        <f>IF(U40&gt;20,"✔","")</f>
        <v>✔</v>
      </c>
      <c r="AH40" s="149"/>
      <c r="AI40" s="48" t="s">
        <v>18</v>
      </c>
      <c r="AT40" t="str">
        <f>IF(NOT(Z40=""),AB40,AU40)</f>
        <v>不適</v>
      </c>
      <c r="AU40" t="str">
        <f>IF(NOT(AD40=""),AF40,AV40)</f>
        <v>不適</v>
      </c>
      <c r="AV40" t="str">
        <f>IF(NOT(AG40=""),AI40,"")</f>
        <v>不適</v>
      </c>
      <c r="AW40">
        <f>IF(D20&lt;500,1,0)</f>
        <v>1</v>
      </c>
      <c r="AX40">
        <f>IF(D32&lt;300,1,0)</f>
        <v>1</v>
      </c>
    </row>
    <row r="41" spans="1:50" ht="19.5" customHeight="1" x14ac:dyDescent="0.2">
      <c r="A41" s="41"/>
      <c r="B41" s="18" t="s">
        <v>52</v>
      </c>
      <c r="C41" s="42"/>
      <c r="D41" s="218" t="s">
        <v>75</v>
      </c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20"/>
      <c r="Z41" s="224"/>
      <c r="AA41" s="225"/>
      <c r="AB41" s="163" t="s">
        <v>41</v>
      </c>
      <c r="AC41" s="163"/>
      <c r="AD41" s="164"/>
      <c r="AE41" s="141"/>
      <c r="AF41" s="142"/>
      <c r="AG41" s="160" t="s">
        <v>42</v>
      </c>
      <c r="AH41" s="161"/>
      <c r="AI41" s="162"/>
      <c r="AL41" s="62" t="s">
        <v>68</v>
      </c>
      <c r="AT41" t="str">
        <f>IF(NOT(Z41=""),AB41,AU41)</f>
        <v>選択して</v>
      </c>
      <c r="AU41" t="str">
        <f>IF(NOT(AE41=""),AG41,"選択して")</f>
        <v>選択して</v>
      </c>
      <c r="AW41">
        <f>IF(D23&lt;500,1,0)</f>
        <v>1</v>
      </c>
      <c r="AX41">
        <f>IF(D35&lt;300,1,0)</f>
        <v>1</v>
      </c>
    </row>
    <row r="42" spans="1:50" ht="22.5" customHeight="1" x14ac:dyDescent="0.2">
      <c r="A42" s="45"/>
      <c r="B42" s="36" t="s">
        <v>53</v>
      </c>
      <c r="C42" s="46"/>
      <c r="D42" s="186" t="s">
        <v>40</v>
      </c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8"/>
      <c r="Z42" s="177"/>
      <c r="AA42" s="178"/>
      <c r="AB42" s="159" t="s">
        <v>41</v>
      </c>
      <c r="AC42" s="159"/>
      <c r="AD42" s="197"/>
      <c r="AE42" s="177"/>
      <c r="AF42" s="178"/>
      <c r="AG42" s="193" t="s">
        <v>42</v>
      </c>
      <c r="AH42" s="194"/>
      <c r="AI42" s="195"/>
      <c r="AL42" s="63" t="s">
        <v>69</v>
      </c>
      <c r="AT42" t="str">
        <f>IF(NOT(Z42=""),AB42,AU42)</f>
        <v>選択して</v>
      </c>
      <c r="AU42" t="str">
        <f>IF(NOT(AE42=""),AG42,"選択して")</f>
        <v>選択して</v>
      </c>
      <c r="AW42">
        <f>IF(O17&lt;500,1,0)</f>
        <v>1</v>
      </c>
      <c r="AX42">
        <f>IF(O29&lt;300,1,0)</f>
        <v>1</v>
      </c>
    </row>
    <row r="43" spans="1:50" ht="19.5" customHeight="1" x14ac:dyDescent="0.15">
      <c r="A43" s="45"/>
      <c r="B43" s="36" t="s">
        <v>54</v>
      </c>
      <c r="C43" s="46"/>
      <c r="D43" s="189" t="s">
        <v>76</v>
      </c>
      <c r="E43" s="179" t="s">
        <v>123</v>
      </c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80"/>
      <c r="Z43" s="191"/>
      <c r="AA43" s="192"/>
      <c r="AB43" s="165" t="s">
        <v>41</v>
      </c>
      <c r="AC43" s="165"/>
      <c r="AD43" s="166"/>
      <c r="AE43" s="191"/>
      <c r="AF43" s="192"/>
      <c r="AG43" s="146" t="s">
        <v>42</v>
      </c>
      <c r="AH43" s="147"/>
      <c r="AI43" s="148"/>
      <c r="AL43" t="s">
        <v>71</v>
      </c>
      <c r="AT43" t="str">
        <f>IF(NOT(Z43=""),AB43,AU43)</f>
        <v>選択して</v>
      </c>
      <c r="AU43" t="str">
        <f>IF(NOT(AE43=""),AG43,AT44)</f>
        <v>選択して</v>
      </c>
      <c r="AW43">
        <f>IF(O20&lt;500,1,0)</f>
        <v>1</v>
      </c>
      <c r="AX43">
        <f>IF(O32&lt;300,1,0)</f>
        <v>1</v>
      </c>
    </row>
    <row r="44" spans="1:50" ht="19.5" customHeight="1" x14ac:dyDescent="0.15">
      <c r="A44" s="49"/>
      <c r="B44" s="50" t="s">
        <v>55</v>
      </c>
      <c r="C44" s="48"/>
      <c r="D44" s="190"/>
      <c r="E44" s="156" t="s">
        <v>79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7"/>
      <c r="Z44" s="198"/>
      <c r="AA44" s="199"/>
      <c r="AB44" s="33"/>
      <c r="AC44" s="196" t="s">
        <v>43</v>
      </c>
      <c r="AD44" s="196"/>
      <c r="AE44" s="196"/>
      <c r="AF44" s="196"/>
      <c r="AG44" s="196"/>
      <c r="AH44" s="39"/>
      <c r="AI44" s="40"/>
      <c r="AL44" t="s">
        <v>72</v>
      </c>
      <c r="AT44" t="str">
        <f>IF(NOT(Z44=""),AC44,"選択して")</f>
        <v>選択して</v>
      </c>
      <c r="AW44">
        <f>IF(O23&lt;500,1,0)</f>
        <v>1</v>
      </c>
      <c r="AX44">
        <f>IF(O35&lt;300,1,0)</f>
        <v>1</v>
      </c>
    </row>
    <row r="45" spans="1:50" ht="20.25" customHeight="1" x14ac:dyDescent="0.15">
      <c r="A45" s="41" t="s">
        <v>56</v>
      </c>
      <c r="B45" s="51" t="s">
        <v>57</v>
      </c>
      <c r="C45" s="52"/>
      <c r="D45" s="35" t="s">
        <v>47</v>
      </c>
      <c r="E45" s="172" t="s">
        <v>122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2"/>
      <c r="AA45" s="172"/>
      <c r="AB45" s="173"/>
      <c r="AC45" s="173"/>
      <c r="AD45" s="173"/>
      <c r="AE45" s="173"/>
      <c r="AF45" s="173"/>
      <c r="AG45" s="173"/>
      <c r="AH45" s="173"/>
      <c r="AI45" s="174"/>
      <c r="AW45">
        <f>IF(Z17&lt;500,1,0)</f>
        <v>1</v>
      </c>
      <c r="AX45">
        <f>IF(Z29&lt;300,1,0)</f>
        <v>1</v>
      </c>
    </row>
    <row r="46" spans="1:50" ht="20.25" customHeight="1" x14ac:dyDescent="0.15">
      <c r="A46" s="53"/>
      <c r="C46" s="34"/>
      <c r="D46" s="54" t="s">
        <v>48</v>
      </c>
      <c r="E46" s="175" t="s">
        <v>44</v>
      </c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6"/>
      <c r="AL46" t="s">
        <v>73</v>
      </c>
      <c r="AW46">
        <f>IF(Z20&lt;500,1,0)</f>
        <v>1</v>
      </c>
      <c r="AX46">
        <f>IF(Z32&lt;300,1,0)</f>
        <v>1</v>
      </c>
    </row>
    <row r="47" spans="1:50" ht="18.75" customHeight="1" x14ac:dyDescent="0.15">
      <c r="A47" s="181" t="s">
        <v>45</v>
      </c>
      <c r="B47" s="182"/>
      <c r="C47" s="182"/>
      <c r="D47" s="183"/>
      <c r="E47" s="184"/>
      <c r="F47" s="122" t="s">
        <v>46</v>
      </c>
      <c r="G47" s="122"/>
      <c r="H47" s="122"/>
      <c r="I47" s="122"/>
      <c r="J47" s="122"/>
      <c r="K47" s="122"/>
      <c r="L47" s="185"/>
      <c r="M47" s="171"/>
      <c r="N47" s="171"/>
      <c r="O47" s="122" t="s">
        <v>77</v>
      </c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71"/>
      <c r="AA47" s="171"/>
      <c r="AB47" s="122"/>
      <c r="AC47" s="122"/>
      <c r="AD47" s="122"/>
      <c r="AE47" s="122"/>
      <c r="AF47" s="122"/>
      <c r="AG47" s="122"/>
      <c r="AH47" s="122"/>
      <c r="AI47" s="123"/>
      <c r="AW47">
        <f>IF(Z23&lt;500,1,0)</f>
        <v>1</v>
      </c>
      <c r="AX47">
        <f>IF(Z35&lt;300,1,0)</f>
        <v>1</v>
      </c>
    </row>
    <row r="48" spans="1:50" ht="16.5" customHeight="1" x14ac:dyDescent="0.15">
      <c r="A48" s="143" t="s">
        <v>70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5"/>
      <c r="AW48">
        <f>SUM(AW39:AW47)</f>
        <v>9</v>
      </c>
      <c r="AX48">
        <f>SUM(AX39:AX47)</f>
        <v>9</v>
      </c>
    </row>
    <row r="49" spans="1:35" ht="16.149999999999999" customHeight="1" x14ac:dyDescent="0.15">
      <c r="A49" s="207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9"/>
    </row>
    <row r="50" spans="1:35" ht="19.149999999999999" customHeight="1" x14ac:dyDescent="0.15">
      <c r="A50" s="200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2"/>
    </row>
    <row r="51" spans="1:35" ht="19.149999999999999" customHeight="1" x14ac:dyDescent="0.15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2"/>
    </row>
    <row r="52" spans="1:35" ht="19.149999999999999" customHeight="1" x14ac:dyDescent="0.1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5"/>
    </row>
    <row r="56" spans="1:35" x14ac:dyDescent="0.15">
      <c r="M56" s="55"/>
    </row>
  </sheetData>
  <sheetProtection sheet="1" objects="1" scenarios="1" formatCells="0" selectLockedCells="1"/>
  <dataConsolidate/>
  <mergeCells count="147">
    <mergeCell ref="E44:Y44"/>
    <mergeCell ref="Z44:AA44"/>
    <mergeCell ref="AC44:AG44"/>
    <mergeCell ref="A48:AI48"/>
    <mergeCell ref="A49:AI49"/>
    <mergeCell ref="A50:AI52"/>
    <mergeCell ref="A47:C47"/>
    <mergeCell ref="D47:E47"/>
    <mergeCell ref="F47:L47"/>
    <mergeCell ref="M47:N47"/>
    <mergeCell ref="O47:Y47"/>
    <mergeCell ref="Z47:AA47"/>
    <mergeCell ref="AB47:AG47"/>
    <mergeCell ref="AH47:AI47"/>
    <mergeCell ref="E45:AI45"/>
    <mergeCell ref="E46:AI46"/>
    <mergeCell ref="AE43:AF43"/>
    <mergeCell ref="D41:Y41"/>
    <mergeCell ref="Z41:AA41"/>
    <mergeCell ref="AB41:AD41"/>
    <mergeCell ref="AE41:AF41"/>
    <mergeCell ref="AG41:AI41"/>
    <mergeCell ref="D40:F40"/>
    <mergeCell ref="H40:J40"/>
    <mergeCell ref="N40:P40"/>
    <mergeCell ref="U40:V40"/>
    <mergeCell ref="Z40:AA40"/>
    <mergeCell ref="AD40:AE40"/>
    <mergeCell ref="D42:Y42"/>
    <mergeCell ref="Z42:AA42"/>
    <mergeCell ref="AB42:AD42"/>
    <mergeCell ref="AE42:AF42"/>
    <mergeCell ref="AG42:AI42"/>
    <mergeCell ref="D43:D44"/>
    <mergeCell ref="E43:Y43"/>
    <mergeCell ref="Z43:AA43"/>
    <mergeCell ref="AB43:AD43"/>
    <mergeCell ref="AG43:AI43"/>
    <mergeCell ref="A32:B32"/>
    <mergeCell ref="D32:H32"/>
    <mergeCell ref="O32:S32"/>
    <mergeCell ref="Z32:AD32"/>
    <mergeCell ref="AD39:AE39"/>
    <mergeCell ref="AG39:AH39"/>
    <mergeCell ref="AG32:AI32"/>
    <mergeCell ref="D35:H35"/>
    <mergeCell ref="O35:S35"/>
    <mergeCell ref="Z35:AD35"/>
    <mergeCell ref="C37:L37"/>
    <mergeCell ref="N37:Q37"/>
    <mergeCell ref="B38:B40"/>
    <mergeCell ref="AC38:AF38"/>
    <mergeCell ref="AG38:AI38"/>
    <mergeCell ref="D39:F39"/>
    <mergeCell ref="H39:J39"/>
    <mergeCell ref="N39:P39"/>
    <mergeCell ref="U39:V39"/>
    <mergeCell ref="Z39:AA39"/>
    <mergeCell ref="AG40:AH40"/>
    <mergeCell ref="D23:H23"/>
    <mergeCell ref="O23:S23"/>
    <mergeCell ref="Z23:AD23"/>
    <mergeCell ref="C25:L25"/>
    <mergeCell ref="N25:Q25"/>
    <mergeCell ref="A26:M26"/>
    <mergeCell ref="N26:T26"/>
    <mergeCell ref="D29:H29"/>
    <mergeCell ref="O29:S29"/>
    <mergeCell ref="Z29:AD29"/>
    <mergeCell ref="AF14:AH14"/>
    <mergeCell ref="D17:H17"/>
    <mergeCell ref="O17:S17"/>
    <mergeCell ref="Z17:AD17"/>
    <mergeCell ref="A20:B20"/>
    <mergeCell ref="D20:H20"/>
    <mergeCell ref="O20:S20"/>
    <mergeCell ref="Z20:AD20"/>
    <mergeCell ref="AG20:AI20"/>
    <mergeCell ref="A14:E14"/>
    <mergeCell ref="F14:I14"/>
    <mergeCell ref="J14:K14"/>
    <mergeCell ref="M14:N14"/>
    <mergeCell ref="O14:P14"/>
    <mergeCell ref="R14:U14"/>
    <mergeCell ref="V14:Y14"/>
    <mergeCell ref="Z14:AB14"/>
    <mergeCell ref="AD14:AE14"/>
    <mergeCell ref="AB12:AD12"/>
    <mergeCell ref="AF12:AG12"/>
    <mergeCell ref="AH12:AI12"/>
    <mergeCell ref="A13:E13"/>
    <mergeCell ref="F13:Q13"/>
    <mergeCell ref="R13:U13"/>
    <mergeCell ref="V13:AI13"/>
    <mergeCell ref="AQ13:AS13"/>
    <mergeCell ref="AY13:BC13"/>
    <mergeCell ref="A12:J12"/>
    <mergeCell ref="K12:L12"/>
    <mergeCell ref="M12:N12"/>
    <mergeCell ref="O12:P12"/>
    <mergeCell ref="Q12:R12"/>
    <mergeCell ref="S12:T12"/>
    <mergeCell ref="U12:V12"/>
    <mergeCell ref="W12:X12"/>
    <mergeCell ref="Y12:Z12"/>
    <mergeCell ref="A10:E10"/>
    <mergeCell ref="F10:G10"/>
    <mergeCell ref="I10:J10"/>
    <mergeCell ref="L10:O10"/>
    <mergeCell ref="P10:Z10"/>
    <mergeCell ref="AA10:AD10"/>
    <mergeCell ref="AE10:AH10"/>
    <mergeCell ref="A11:D11"/>
    <mergeCell ref="E11:F11"/>
    <mergeCell ref="G11:H11"/>
    <mergeCell ref="I11:J11"/>
    <mergeCell ref="K11:L11"/>
    <mergeCell ref="M11:N11"/>
    <mergeCell ref="O11:R11"/>
    <mergeCell ref="S11:Y11"/>
    <mergeCell ref="Z11:AA11"/>
    <mergeCell ref="AB11:AD11"/>
    <mergeCell ref="AE11:AF11"/>
    <mergeCell ref="AG11:AI11"/>
    <mergeCell ref="X5:AG5"/>
    <mergeCell ref="R7:X7"/>
    <mergeCell ref="Z7:AG7"/>
    <mergeCell ref="AH7:AI7"/>
    <mergeCell ref="A9:E9"/>
    <mergeCell ref="F9:H9"/>
    <mergeCell ref="J9:K9"/>
    <mergeCell ref="M9:N9"/>
    <mergeCell ref="P9:U9"/>
    <mergeCell ref="V9:W9"/>
    <mergeCell ref="Y9:Z9"/>
    <mergeCell ref="AB9:AF9"/>
    <mergeCell ref="AG9:AI9"/>
    <mergeCell ref="F2:AG2"/>
    <mergeCell ref="AH2:AJ2"/>
    <mergeCell ref="V3:X3"/>
    <mergeCell ref="Y3:AB3"/>
    <mergeCell ref="AD3:AE3"/>
    <mergeCell ref="AG3:AH3"/>
    <mergeCell ref="B4:G4"/>
    <mergeCell ref="H4:P4"/>
    <mergeCell ref="Q4:V4"/>
    <mergeCell ref="Y4:AB4"/>
  </mergeCells>
  <phoneticPr fontId="1"/>
  <dataValidations count="4">
    <dataValidation type="list" allowBlank="1" showInputMessage="1" showErrorMessage="1" sqref="O12:P12 AF12:AG12 S12:T12 E11:F11 I11:J11 Z11:AA11 AE11:AF11 W12:X12 K12:L12 Z41:AA44 D47:E47 AE41:AF43 Z47 M47">
      <formula1>$AL$41</formula1>
    </dataValidation>
    <dataValidation type="list" allowBlank="1" showInputMessage="1" showErrorMessage="1" sqref="A49:AI49">
      <formula1>$AL$43:$AL$44</formula1>
    </dataValidation>
    <dataValidation type="list" allowBlank="1" showInputMessage="1" showErrorMessage="1" sqref="F13:Q13 V13:AI13">
      <formula1>$AJ$13:$AJ$14</formula1>
    </dataValidation>
    <dataValidation type="list" allowBlank="1" showInputMessage="1" showErrorMessage="1" sqref="AG9:AI9">
      <formula1>$AQ$9:$AQ$12</formula1>
    </dataValidation>
  </dataValidations>
  <pageMargins left="0.47244094488188981" right="0.19685039370078741" top="0.47244094488188981" bottom="0.55118110236220474" header="0.43307086614173229" footer="0.35433070866141736"/>
  <pageSetup paperSize="9" scale="96" orientation="portrait" cellComments="asDisplayed" horizontalDpi="4294967293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56"/>
  <sheetViews>
    <sheetView view="pageBreakPreview" zoomScale="80" zoomScaleNormal="80" zoomScaleSheetLayoutView="80" workbookViewId="0">
      <selection activeCell="J9" sqref="J9:K9"/>
    </sheetView>
  </sheetViews>
  <sheetFormatPr defaultColWidth="9" defaultRowHeight="13.5" x14ac:dyDescent="0.15"/>
  <cols>
    <col min="1" max="2" width="2.625" customWidth="1"/>
    <col min="3" max="3" width="1.875" customWidth="1"/>
    <col min="4" max="9" width="2.625" customWidth="1"/>
    <col min="10" max="10" width="3.75" customWidth="1"/>
    <col min="11" max="23" width="2.625" customWidth="1"/>
    <col min="24" max="24" width="3.125" customWidth="1"/>
    <col min="25" max="25" width="3.75" customWidth="1"/>
    <col min="26" max="33" width="2.625" customWidth="1"/>
    <col min="34" max="34" width="4.875" customWidth="1"/>
    <col min="35" max="35" width="2.625" customWidth="1"/>
    <col min="36" max="41" width="2.625" hidden="1" customWidth="1"/>
    <col min="42" max="42" width="3.75" hidden="1" customWidth="1"/>
    <col min="43" max="43" width="5.375" hidden="1" customWidth="1"/>
    <col min="44" max="44" width="2.625" hidden="1" customWidth="1"/>
    <col min="45" max="48" width="5.625" hidden="1" customWidth="1"/>
    <col min="49" max="50" width="9" hidden="1" customWidth="1"/>
    <col min="51" max="51" width="2.25" customWidth="1"/>
  </cols>
  <sheetData>
    <row r="1" spans="1:55" ht="24" customHeight="1" x14ac:dyDescent="0.15">
      <c r="A1" s="75" t="s">
        <v>106</v>
      </c>
    </row>
    <row r="2" spans="1:55" ht="27" customHeight="1" x14ac:dyDescent="0.15">
      <c r="D2" s="13"/>
      <c r="E2" s="13"/>
      <c r="F2" s="89" t="s">
        <v>74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206"/>
      <c r="AI2" s="206"/>
      <c r="AJ2" s="206"/>
    </row>
    <row r="3" spans="1:55" ht="22.15" customHeight="1" x14ac:dyDescent="0.15">
      <c r="V3" s="98" t="s">
        <v>80</v>
      </c>
      <c r="W3" s="98"/>
      <c r="X3" s="98"/>
      <c r="Y3" s="226">
        <f>照度1!Y3</f>
        <v>0</v>
      </c>
      <c r="Z3" s="226"/>
      <c r="AA3" s="226"/>
      <c r="AB3" s="226"/>
      <c r="AC3" s="36" t="s">
        <v>0</v>
      </c>
      <c r="AD3" s="226">
        <f>照度1!AD3</f>
        <v>0</v>
      </c>
      <c r="AE3" s="226"/>
      <c r="AF3" s="36" t="s">
        <v>1</v>
      </c>
      <c r="AG3" s="226">
        <f>照度1!AG3</f>
        <v>0</v>
      </c>
      <c r="AH3" s="226"/>
      <c r="AI3" s="36" t="s">
        <v>14</v>
      </c>
    </row>
    <row r="4" spans="1:55" ht="23.25" customHeight="1" x14ac:dyDescent="0.15">
      <c r="B4" s="91" t="s">
        <v>10</v>
      </c>
      <c r="C4" s="91"/>
      <c r="D4" s="91"/>
      <c r="E4" s="91"/>
      <c r="F4" s="91"/>
      <c r="G4" s="91"/>
      <c r="H4" s="227">
        <f>照度1!H4</f>
        <v>0</v>
      </c>
      <c r="I4" s="227"/>
      <c r="J4" s="227"/>
      <c r="K4" s="227"/>
      <c r="L4" s="227"/>
      <c r="M4" s="227"/>
      <c r="N4" s="227"/>
      <c r="O4" s="227"/>
      <c r="P4" s="227"/>
      <c r="Q4" s="91" t="s">
        <v>11</v>
      </c>
      <c r="R4" s="91"/>
      <c r="S4" s="91"/>
      <c r="T4" s="91"/>
      <c r="U4" s="91"/>
      <c r="V4" s="91"/>
      <c r="Y4" s="217"/>
      <c r="Z4" s="217"/>
      <c r="AA4" s="217"/>
      <c r="AB4" s="217"/>
    </row>
    <row r="5" spans="1:55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V5" s="84"/>
      <c r="W5" s="84"/>
      <c r="X5" s="107" t="s">
        <v>12</v>
      </c>
      <c r="Y5" s="107"/>
      <c r="Z5" s="107"/>
      <c r="AA5" s="107"/>
      <c r="AB5" s="107"/>
      <c r="AC5" s="107"/>
      <c r="AD5" s="107"/>
      <c r="AE5" s="107"/>
      <c r="AF5" s="107"/>
      <c r="AG5" s="107"/>
      <c r="AH5" s="84"/>
      <c r="AI5" s="84"/>
      <c r="AN5" s="85"/>
    </row>
    <row r="7" spans="1:55" ht="20.25" customHeight="1" x14ac:dyDescent="0.15">
      <c r="R7" s="90" t="s">
        <v>13</v>
      </c>
      <c r="S7" s="90"/>
      <c r="T7" s="90"/>
      <c r="U7" s="90"/>
      <c r="V7" s="90"/>
      <c r="W7" s="90"/>
      <c r="X7" s="90"/>
      <c r="Y7" s="33"/>
      <c r="Z7" s="228">
        <f>照度1!Z7</f>
        <v>0</v>
      </c>
      <c r="AA7" s="228"/>
      <c r="AB7" s="228"/>
      <c r="AC7" s="228"/>
      <c r="AD7" s="228"/>
      <c r="AE7" s="228"/>
      <c r="AF7" s="228"/>
      <c r="AG7" s="228"/>
      <c r="AH7" s="90"/>
      <c r="AI7" s="90"/>
    </row>
    <row r="8" spans="1:55" ht="6.75" customHeight="1" x14ac:dyDescent="0.15">
      <c r="U8" s="86"/>
      <c r="V8" s="86"/>
      <c r="W8" s="86"/>
      <c r="X8" s="86"/>
      <c r="Z8" s="87"/>
      <c r="AA8" s="87"/>
      <c r="AB8" s="87"/>
      <c r="AC8" s="87"/>
      <c r="AD8" s="87"/>
      <c r="AE8" s="87"/>
      <c r="AF8" s="87"/>
      <c r="AG8" s="87"/>
      <c r="AH8" s="86"/>
      <c r="AI8" s="86"/>
    </row>
    <row r="9" spans="1:55" ht="24" customHeight="1" x14ac:dyDescent="0.15">
      <c r="A9" s="134" t="s">
        <v>8</v>
      </c>
      <c r="B9" s="94"/>
      <c r="C9" s="94"/>
      <c r="D9" s="94"/>
      <c r="E9" s="94"/>
      <c r="F9" s="137">
        <f>Y3</f>
        <v>0</v>
      </c>
      <c r="G9" s="137"/>
      <c r="H9" s="137"/>
      <c r="I9" s="14" t="s">
        <v>0</v>
      </c>
      <c r="J9" s="127"/>
      <c r="K9" s="127"/>
      <c r="L9" s="14" t="s">
        <v>1</v>
      </c>
      <c r="M9" s="127"/>
      <c r="N9" s="127"/>
      <c r="O9" s="15" t="s">
        <v>4</v>
      </c>
      <c r="P9" s="115" t="s">
        <v>7</v>
      </c>
      <c r="Q9" s="116"/>
      <c r="R9" s="116"/>
      <c r="S9" s="116"/>
      <c r="T9" s="116"/>
      <c r="U9" s="116"/>
      <c r="V9" s="127"/>
      <c r="W9" s="127"/>
      <c r="X9" s="14" t="s">
        <v>2</v>
      </c>
      <c r="Y9" s="127"/>
      <c r="Z9" s="127"/>
      <c r="AA9" s="15" t="s">
        <v>3</v>
      </c>
      <c r="AB9" s="115" t="s">
        <v>6</v>
      </c>
      <c r="AC9" s="116"/>
      <c r="AD9" s="116"/>
      <c r="AE9" s="116"/>
      <c r="AF9" s="116"/>
      <c r="AG9" s="127"/>
      <c r="AH9" s="127"/>
      <c r="AI9" s="128"/>
      <c r="AQ9" t="s">
        <v>113</v>
      </c>
    </row>
    <row r="10" spans="1:55" ht="24" customHeight="1" x14ac:dyDescent="0.15">
      <c r="A10" s="115" t="s">
        <v>9</v>
      </c>
      <c r="B10" s="116"/>
      <c r="C10" s="116"/>
      <c r="D10" s="116"/>
      <c r="E10" s="116"/>
      <c r="F10" s="113"/>
      <c r="G10" s="113"/>
      <c r="H10" s="16" t="s">
        <v>15</v>
      </c>
      <c r="I10" s="113"/>
      <c r="J10" s="113"/>
      <c r="K10" s="15" t="s">
        <v>16</v>
      </c>
      <c r="L10" s="129" t="s">
        <v>49</v>
      </c>
      <c r="M10" s="130"/>
      <c r="N10" s="130"/>
      <c r="O10" s="130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3"/>
      <c r="AA10" s="129" t="s">
        <v>22</v>
      </c>
      <c r="AB10" s="130"/>
      <c r="AC10" s="130"/>
      <c r="AD10" s="130"/>
      <c r="AE10" s="114"/>
      <c r="AF10" s="114"/>
      <c r="AG10" s="114"/>
      <c r="AH10" s="114"/>
      <c r="AI10" s="17" t="s">
        <v>20</v>
      </c>
      <c r="AQ10" t="s">
        <v>114</v>
      </c>
    </row>
    <row r="11" spans="1:55" ht="24" customHeight="1" x14ac:dyDescent="0.15">
      <c r="A11" s="115" t="s">
        <v>50</v>
      </c>
      <c r="B11" s="116"/>
      <c r="C11" s="116"/>
      <c r="D11" s="116"/>
      <c r="E11" s="124"/>
      <c r="F11" s="108"/>
      <c r="G11" s="94" t="s">
        <v>30</v>
      </c>
      <c r="H11" s="99"/>
      <c r="I11" s="131"/>
      <c r="J11" s="108"/>
      <c r="K11" s="94" t="s">
        <v>31</v>
      </c>
      <c r="L11" s="96"/>
      <c r="M11" s="134" t="s">
        <v>26</v>
      </c>
      <c r="N11" s="94"/>
      <c r="O11" s="135"/>
      <c r="P11" s="135"/>
      <c r="Q11" s="135"/>
      <c r="R11" s="136"/>
      <c r="S11" s="115" t="s">
        <v>27</v>
      </c>
      <c r="T11" s="116"/>
      <c r="U11" s="116"/>
      <c r="V11" s="116"/>
      <c r="W11" s="116"/>
      <c r="X11" s="116"/>
      <c r="Y11" s="116"/>
      <c r="Z11" s="108"/>
      <c r="AA11" s="108"/>
      <c r="AB11" s="94" t="s">
        <v>28</v>
      </c>
      <c r="AC11" s="94"/>
      <c r="AD11" s="99"/>
      <c r="AE11" s="131"/>
      <c r="AF11" s="108"/>
      <c r="AG11" s="94" t="s">
        <v>29</v>
      </c>
      <c r="AH11" s="94"/>
      <c r="AI11" s="95"/>
      <c r="AQ11" t="s">
        <v>115</v>
      </c>
      <c r="AT11" t="str">
        <f>IF(NOT(Z11=""),AB11,AU11)</f>
        <v>選択して</v>
      </c>
      <c r="AU11" t="str">
        <f>IF(NOT(AE11=""),AG11,"選択して")</f>
        <v>選択して</v>
      </c>
    </row>
    <row r="12" spans="1:55" ht="24" customHeight="1" x14ac:dyDescent="0.15">
      <c r="A12" s="125" t="s">
        <v>63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08"/>
      <c r="L12" s="108"/>
      <c r="M12" s="94" t="s">
        <v>60</v>
      </c>
      <c r="N12" s="94"/>
      <c r="O12" s="108"/>
      <c r="P12" s="108"/>
      <c r="Q12" s="94" t="s">
        <v>61</v>
      </c>
      <c r="R12" s="94"/>
      <c r="S12" s="108"/>
      <c r="T12" s="108"/>
      <c r="U12" s="94" t="s">
        <v>62</v>
      </c>
      <c r="V12" s="94"/>
      <c r="W12" s="108"/>
      <c r="X12" s="108"/>
      <c r="Y12" s="102" t="s">
        <v>19</v>
      </c>
      <c r="Z12" s="102"/>
      <c r="AA12" s="16" t="s">
        <v>23</v>
      </c>
      <c r="AB12" s="150"/>
      <c r="AC12" s="150"/>
      <c r="AD12" s="150"/>
      <c r="AE12" s="88" t="s">
        <v>37</v>
      </c>
      <c r="AF12" s="108"/>
      <c r="AG12" s="108"/>
      <c r="AH12" s="94" t="s">
        <v>59</v>
      </c>
      <c r="AI12" s="95"/>
      <c r="AQ12" t="s">
        <v>116</v>
      </c>
      <c r="AT12" t="str">
        <f>IF(NOT(O12=""),Q12,"")</f>
        <v/>
      </c>
      <c r="AU12" t="str">
        <f>IF(NOT(S12=""),U12,"")</f>
        <v/>
      </c>
      <c r="AV12" t="str">
        <f>IF(NOT(W12=""),AB12,"")</f>
        <v/>
      </c>
      <c r="AW12" t="str">
        <f>IF(NOT(AF12=""),AH12,"")</f>
        <v/>
      </c>
      <c r="AX12" t="str">
        <f>AT12&amp;AU12&amp;AV12&amp;AW12</f>
        <v/>
      </c>
    </row>
    <row r="13" spans="1:55" ht="24" customHeight="1" x14ac:dyDescent="0.15">
      <c r="A13" s="134" t="s">
        <v>103</v>
      </c>
      <c r="B13" s="94"/>
      <c r="C13" s="94"/>
      <c r="D13" s="94"/>
      <c r="E13" s="94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34" t="s">
        <v>105</v>
      </c>
      <c r="S13" s="94"/>
      <c r="T13" s="94"/>
      <c r="U13" s="94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t="s">
        <v>104</v>
      </c>
      <c r="AQ13" s="97"/>
      <c r="AR13" s="97"/>
      <c r="AS13" s="97"/>
      <c r="AY13" s="97"/>
      <c r="AZ13" s="97"/>
      <c r="BA13" s="97"/>
      <c r="BB13" s="97"/>
      <c r="BC13" s="97"/>
    </row>
    <row r="14" spans="1:55" ht="24" customHeight="1" x14ac:dyDescent="0.15">
      <c r="A14" s="222" t="s">
        <v>102</v>
      </c>
      <c r="B14" s="223"/>
      <c r="C14" s="223"/>
      <c r="D14" s="223"/>
      <c r="E14" s="223"/>
      <c r="F14" s="117" t="s">
        <v>78</v>
      </c>
      <c r="G14" s="117"/>
      <c r="H14" s="117"/>
      <c r="I14" s="117"/>
      <c r="J14" s="221"/>
      <c r="K14" s="221"/>
      <c r="L14" s="18" t="s">
        <v>5</v>
      </c>
      <c r="M14" s="94" t="s">
        <v>24</v>
      </c>
      <c r="N14" s="94"/>
      <c r="O14" s="139"/>
      <c r="P14" s="139"/>
      <c r="Q14" s="15" t="s">
        <v>5</v>
      </c>
      <c r="R14" s="115" t="s">
        <v>25</v>
      </c>
      <c r="S14" s="116"/>
      <c r="T14" s="116"/>
      <c r="U14" s="116"/>
      <c r="V14" s="117" t="s">
        <v>78</v>
      </c>
      <c r="W14" s="117"/>
      <c r="X14" s="117"/>
      <c r="Y14" s="117"/>
      <c r="Z14" s="139"/>
      <c r="AA14" s="139"/>
      <c r="AB14" s="139"/>
      <c r="AC14" s="16" t="s">
        <v>5</v>
      </c>
      <c r="AD14" s="94" t="s">
        <v>24</v>
      </c>
      <c r="AE14" s="94"/>
      <c r="AF14" s="139"/>
      <c r="AG14" s="139"/>
      <c r="AH14" s="139"/>
      <c r="AI14" s="19" t="s">
        <v>5</v>
      </c>
      <c r="AJ14" t="s">
        <v>107</v>
      </c>
    </row>
    <row r="15" spans="1:55" ht="21" customHeight="1" x14ac:dyDescent="0.15">
      <c r="A15" s="20" t="s">
        <v>117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1"/>
      <c r="Q15" s="21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14"/>
      <c r="AE15" s="14"/>
      <c r="AF15" s="14"/>
      <c r="AG15" s="21"/>
      <c r="AH15" s="21"/>
      <c r="AI15" s="24"/>
    </row>
    <row r="16" spans="1:55" ht="6" customHeight="1" x14ac:dyDescent="0.15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2"/>
      <c r="AH16" s="22"/>
      <c r="AI16" s="26"/>
    </row>
    <row r="17" spans="1:40" ht="19.5" customHeight="1" x14ac:dyDescent="0.15">
      <c r="A17" s="27"/>
      <c r="B17" s="28"/>
      <c r="C17" s="28"/>
      <c r="D17" s="118"/>
      <c r="E17" s="119"/>
      <c r="F17" s="119"/>
      <c r="G17" s="119"/>
      <c r="H17" s="120"/>
      <c r="I17" s="25" t="s">
        <v>118</v>
      </c>
      <c r="J17" s="23"/>
      <c r="K17" s="22"/>
      <c r="L17" s="22"/>
      <c r="M17" s="23"/>
      <c r="N17" s="23"/>
      <c r="O17" s="118"/>
      <c r="P17" s="119"/>
      <c r="Q17" s="119"/>
      <c r="R17" s="119"/>
      <c r="S17" s="120"/>
      <c r="T17" s="25" t="s">
        <v>118</v>
      </c>
      <c r="U17" s="23"/>
      <c r="V17" s="22"/>
      <c r="W17" s="22"/>
      <c r="X17" s="23"/>
      <c r="Y17" s="23"/>
      <c r="Z17" s="118"/>
      <c r="AA17" s="119"/>
      <c r="AB17" s="119"/>
      <c r="AC17" s="119"/>
      <c r="AD17" s="120"/>
      <c r="AE17" s="25" t="s">
        <v>118</v>
      </c>
      <c r="AF17" s="23"/>
      <c r="AG17" s="22"/>
      <c r="AH17" s="22"/>
      <c r="AI17" s="26"/>
    </row>
    <row r="18" spans="1:40" ht="4.1500000000000004" customHeight="1" x14ac:dyDescent="0.15">
      <c r="A18" s="29"/>
      <c r="B18" s="1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2"/>
      <c r="AH18" s="11"/>
      <c r="AI18" s="26"/>
    </row>
    <row r="19" spans="1:40" ht="6" customHeight="1" x14ac:dyDescent="0.15">
      <c r="A19" s="29"/>
      <c r="B19" s="11"/>
      <c r="C19" s="4"/>
      <c r="D19" s="4"/>
      <c r="E19" s="4"/>
      <c r="F19" s="4"/>
      <c r="G19" s="4"/>
      <c r="H19" s="4"/>
      <c r="I19" s="4"/>
      <c r="J19" s="4"/>
      <c r="K19" s="2"/>
      <c r="L19" s="1"/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22"/>
      <c r="AH19" s="11"/>
      <c r="AI19" s="26"/>
    </row>
    <row r="20" spans="1:40" ht="19.5" customHeight="1" x14ac:dyDescent="0.15">
      <c r="A20" s="155" t="s">
        <v>51</v>
      </c>
      <c r="B20" s="151"/>
      <c r="C20" s="4"/>
      <c r="D20" s="118"/>
      <c r="E20" s="119"/>
      <c r="F20" s="119"/>
      <c r="G20" s="119"/>
      <c r="H20" s="120"/>
      <c r="I20" s="25" t="s">
        <v>118</v>
      </c>
      <c r="J20" s="23"/>
      <c r="K20" s="4"/>
      <c r="L20" s="4"/>
      <c r="M20" s="4"/>
      <c r="N20" s="4"/>
      <c r="O20" s="118"/>
      <c r="P20" s="119"/>
      <c r="Q20" s="119"/>
      <c r="R20" s="119"/>
      <c r="S20" s="120"/>
      <c r="T20" s="25" t="s">
        <v>118</v>
      </c>
      <c r="U20" s="23"/>
      <c r="V20" s="4"/>
      <c r="W20" s="4"/>
      <c r="X20" s="4"/>
      <c r="Y20" s="4"/>
      <c r="Z20" s="118"/>
      <c r="AA20" s="119"/>
      <c r="AB20" s="119"/>
      <c r="AC20" s="119"/>
      <c r="AD20" s="120"/>
      <c r="AE20" s="25" t="s">
        <v>118</v>
      </c>
      <c r="AF20" s="23"/>
      <c r="AG20" s="151" t="s">
        <v>21</v>
      </c>
      <c r="AH20" s="151"/>
      <c r="AI20" s="152"/>
    </row>
    <row r="21" spans="1:40" ht="4.1500000000000004" customHeight="1" x14ac:dyDescent="0.2">
      <c r="A21" s="30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22"/>
      <c r="AH21" s="11"/>
      <c r="AI21" s="31"/>
    </row>
    <row r="22" spans="1:40" ht="4.1500000000000004" customHeight="1" x14ac:dyDescent="0.2">
      <c r="A22" s="30"/>
      <c r="B22" s="4"/>
      <c r="C22" s="4"/>
      <c r="D22" s="4"/>
      <c r="E22" s="4"/>
      <c r="F22" s="4"/>
      <c r="G22" s="4"/>
      <c r="H22" s="4"/>
      <c r="I22" s="4"/>
      <c r="J22" s="4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3"/>
      <c r="W22" s="3"/>
      <c r="X22" s="4"/>
      <c r="Y22" s="4"/>
      <c r="Z22" s="4"/>
      <c r="AA22" s="4"/>
      <c r="AB22" s="4"/>
      <c r="AC22" s="4"/>
      <c r="AD22" s="4"/>
      <c r="AE22" s="4"/>
      <c r="AF22" s="4"/>
      <c r="AI22" s="31"/>
    </row>
    <row r="23" spans="1:40" ht="19.5" customHeight="1" x14ac:dyDescent="0.2">
      <c r="A23" s="30"/>
      <c r="B23" s="4"/>
      <c r="C23" s="4"/>
      <c r="D23" s="110"/>
      <c r="E23" s="111"/>
      <c r="F23" s="111"/>
      <c r="G23" s="111"/>
      <c r="H23" s="112"/>
      <c r="I23" s="25" t="s">
        <v>118</v>
      </c>
      <c r="J23" s="23"/>
      <c r="K23" s="3"/>
      <c r="L23" s="3"/>
      <c r="M23" s="4"/>
      <c r="N23" s="4"/>
      <c r="O23" s="118"/>
      <c r="P23" s="119"/>
      <c r="Q23" s="119"/>
      <c r="R23" s="119"/>
      <c r="S23" s="120"/>
      <c r="T23" s="25" t="s">
        <v>118</v>
      </c>
      <c r="U23" s="23"/>
      <c r="V23" s="3"/>
      <c r="W23" s="3"/>
      <c r="X23" s="4"/>
      <c r="Y23" s="4"/>
      <c r="Z23" s="110"/>
      <c r="AA23" s="111"/>
      <c r="AB23" s="111"/>
      <c r="AC23" s="111"/>
      <c r="AD23" s="112"/>
      <c r="AE23" s="25" t="s">
        <v>118</v>
      </c>
      <c r="AF23" s="23"/>
      <c r="AI23" s="31"/>
    </row>
    <row r="24" spans="1:40" ht="15" customHeight="1" x14ac:dyDescent="0.2">
      <c r="A24" s="30"/>
      <c r="B24" s="4"/>
      <c r="C24" s="4"/>
      <c r="D24" s="57"/>
      <c r="E24" s="57"/>
      <c r="F24" s="57"/>
      <c r="G24" s="57"/>
      <c r="H24" s="57"/>
      <c r="I24" s="23"/>
      <c r="J24" s="23"/>
      <c r="K24" s="3"/>
      <c r="L24" s="3"/>
      <c r="M24" s="4"/>
      <c r="N24" s="4"/>
      <c r="O24" s="1"/>
      <c r="P24" s="1"/>
      <c r="Q24" s="1"/>
      <c r="R24" s="1"/>
      <c r="S24" s="1"/>
      <c r="T24" s="23"/>
      <c r="U24" s="23"/>
      <c r="V24" s="3"/>
      <c r="W24" s="3"/>
      <c r="X24" s="4"/>
      <c r="Y24" s="4"/>
      <c r="Z24" s="57"/>
      <c r="AA24" s="57"/>
      <c r="AB24" s="57"/>
      <c r="AC24" s="57"/>
      <c r="AD24" s="57"/>
      <c r="AE24" s="23"/>
      <c r="AF24" s="23"/>
      <c r="AI24" s="31"/>
    </row>
    <row r="25" spans="1:40" ht="19.5" customHeight="1" x14ac:dyDescent="0.15">
      <c r="A25" s="32"/>
      <c r="B25" s="33"/>
      <c r="C25" s="196" t="s">
        <v>65</v>
      </c>
      <c r="D25" s="196"/>
      <c r="E25" s="196"/>
      <c r="F25" s="196"/>
      <c r="G25" s="196"/>
      <c r="H25" s="196"/>
      <c r="I25" s="196"/>
      <c r="J25" s="196"/>
      <c r="K25" s="196"/>
      <c r="L25" s="196"/>
      <c r="M25" s="50" t="s">
        <v>23</v>
      </c>
      <c r="N25" s="138" t="str">
        <f>IF(AND(D17&gt;=500,O17&gt;=500,Z17&gt;=500,D20&gt;=500,O20&gt;=500,Z20&gt;=500,D23&gt;=500,O23&gt;=500,Z23&gt;=500),"適合","不適合")</f>
        <v>不適合</v>
      </c>
      <c r="O25" s="138"/>
      <c r="P25" s="138"/>
      <c r="Q25" s="138"/>
      <c r="R25" s="33" t="s">
        <v>37</v>
      </c>
      <c r="S25" s="50" t="s">
        <v>66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</row>
    <row r="26" spans="1:40" ht="16.5" customHeight="1" x14ac:dyDescent="0.15">
      <c r="A26" s="215" t="s">
        <v>119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121" t="s">
        <v>36</v>
      </c>
      <c r="O26" s="122"/>
      <c r="P26" s="122"/>
      <c r="Q26" s="122"/>
      <c r="R26" s="122"/>
      <c r="S26" s="122"/>
      <c r="T26" s="123"/>
      <c r="U26" s="21"/>
      <c r="V26" s="21"/>
      <c r="W26" s="21"/>
      <c r="X26" s="14"/>
      <c r="Y26" s="14"/>
      <c r="Z26" s="14"/>
      <c r="AA26" s="14"/>
      <c r="AB26" s="14"/>
      <c r="AC26" s="14"/>
      <c r="AD26" s="14"/>
      <c r="AE26" s="14"/>
      <c r="AF26" s="14"/>
      <c r="AG26" s="21"/>
      <c r="AH26" s="21"/>
      <c r="AI26" s="24"/>
      <c r="AN26" s="36"/>
    </row>
    <row r="27" spans="1:40" ht="6" customHeight="1" x14ac:dyDescent="0.1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2"/>
      <c r="V27" s="22"/>
      <c r="W27" s="22"/>
      <c r="X27" s="23"/>
      <c r="Y27" s="23"/>
      <c r="Z27" s="23"/>
      <c r="AA27" s="23"/>
      <c r="AB27" s="23"/>
      <c r="AC27" s="23"/>
      <c r="AD27" s="23"/>
      <c r="AE27" s="23"/>
      <c r="AF27" s="23"/>
      <c r="AG27" s="22"/>
      <c r="AH27" s="22"/>
      <c r="AI27" s="26"/>
    </row>
    <row r="28" spans="1:40" ht="6" customHeight="1" x14ac:dyDescent="0.1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2"/>
      <c r="L28" s="22"/>
      <c r="M28" s="23"/>
      <c r="N28" s="23"/>
      <c r="O28" s="23"/>
      <c r="P28" s="23"/>
      <c r="Q28" s="23"/>
      <c r="R28" s="23"/>
      <c r="S28" s="22"/>
      <c r="T28" s="22"/>
      <c r="U28" s="22"/>
      <c r="V28" s="22"/>
      <c r="W28" s="22"/>
      <c r="X28" s="23"/>
      <c r="Y28" s="23"/>
      <c r="Z28" s="23"/>
      <c r="AA28" s="23"/>
      <c r="AB28" s="23"/>
      <c r="AC28" s="23"/>
      <c r="AD28" s="23"/>
      <c r="AE28" s="23"/>
      <c r="AF28" s="23"/>
      <c r="AG28" s="22"/>
      <c r="AH28" s="22"/>
      <c r="AI28" s="26"/>
    </row>
    <row r="29" spans="1:40" ht="19.5" customHeight="1" x14ac:dyDescent="0.15">
      <c r="A29" s="29"/>
      <c r="B29" s="7"/>
      <c r="C29" s="7"/>
      <c r="D29" s="118"/>
      <c r="E29" s="119"/>
      <c r="F29" s="119"/>
      <c r="G29" s="119"/>
      <c r="H29" s="120"/>
      <c r="I29" s="25" t="s">
        <v>118</v>
      </c>
      <c r="J29" s="23"/>
      <c r="K29" s="7"/>
      <c r="L29" s="7"/>
      <c r="M29" s="7"/>
      <c r="N29" s="7"/>
      <c r="O29" s="118"/>
      <c r="P29" s="119"/>
      <c r="Q29" s="119"/>
      <c r="R29" s="119"/>
      <c r="S29" s="120"/>
      <c r="T29" s="25" t="s">
        <v>118</v>
      </c>
      <c r="U29" s="23"/>
      <c r="V29" s="7"/>
      <c r="W29" s="7"/>
      <c r="X29" s="7"/>
      <c r="Y29" s="7"/>
      <c r="Z29" s="118"/>
      <c r="AA29" s="119"/>
      <c r="AB29" s="119"/>
      <c r="AC29" s="119"/>
      <c r="AD29" s="120"/>
      <c r="AE29" s="25" t="s">
        <v>118</v>
      </c>
      <c r="AF29" s="23"/>
      <c r="AG29" s="22"/>
      <c r="AH29" s="22"/>
      <c r="AI29" s="26"/>
    </row>
    <row r="30" spans="1:40" ht="4.1500000000000004" customHeight="1" x14ac:dyDescent="0.15">
      <c r="A30" s="29"/>
      <c r="B30" s="11"/>
      <c r="C30" s="7"/>
      <c r="D30" s="7"/>
      <c r="E30" s="7"/>
      <c r="F30" s="7"/>
      <c r="G30" s="7"/>
      <c r="H30" s="7"/>
      <c r="I30" s="4"/>
      <c r="J30" s="7"/>
      <c r="K30" s="8"/>
      <c r="L30" s="9"/>
      <c r="M30" s="7"/>
      <c r="N30" s="7"/>
      <c r="O30" s="7"/>
      <c r="P30" s="7"/>
      <c r="Q30" s="7"/>
      <c r="R30" s="7"/>
      <c r="S30" s="7"/>
      <c r="T30" s="4"/>
      <c r="U30" s="7"/>
      <c r="V30" s="9"/>
      <c r="W30" s="9"/>
      <c r="X30" s="7"/>
      <c r="Y30" s="7"/>
      <c r="Z30" s="7"/>
      <c r="AA30" s="7"/>
      <c r="AB30" s="7"/>
      <c r="AC30" s="7"/>
      <c r="AD30" s="7"/>
      <c r="AE30" s="4"/>
      <c r="AF30" s="7"/>
      <c r="AG30" s="22"/>
      <c r="AH30" s="11"/>
      <c r="AI30" s="26"/>
    </row>
    <row r="31" spans="1:40" ht="4.1500000000000004" customHeight="1" x14ac:dyDescent="0.15">
      <c r="A31" s="29"/>
      <c r="B31" s="11"/>
      <c r="C31" s="7"/>
      <c r="D31" s="7"/>
      <c r="E31" s="7"/>
      <c r="F31" s="7"/>
      <c r="G31" s="7"/>
      <c r="H31" s="7"/>
      <c r="I31" s="4"/>
      <c r="J31" s="7"/>
      <c r="K31" s="7"/>
      <c r="L31" s="7"/>
      <c r="M31" s="7"/>
      <c r="N31" s="7"/>
      <c r="O31" s="7"/>
      <c r="P31" s="7"/>
      <c r="Q31" s="7"/>
      <c r="R31" s="7"/>
      <c r="S31" s="7"/>
      <c r="T31" s="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4"/>
      <c r="AF31" s="7"/>
      <c r="AG31" s="5"/>
      <c r="AH31" s="11"/>
      <c r="AI31" s="6"/>
    </row>
    <row r="32" spans="1:40" ht="19.5" customHeight="1" x14ac:dyDescent="0.15">
      <c r="A32" s="155" t="s">
        <v>51</v>
      </c>
      <c r="B32" s="151"/>
      <c r="C32" s="7"/>
      <c r="D32" s="118"/>
      <c r="E32" s="119"/>
      <c r="F32" s="119"/>
      <c r="G32" s="119"/>
      <c r="H32" s="120"/>
      <c r="I32" s="25" t="s">
        <v>118</v>
      </c>
      <c r="J32" s="23"/>
      <c r="K32" s="7"/>
      <c r="L32" s="7"/>
      <c r="M32" s="7"/>
      <c r="N32" s="7"/>
      <c r="O32" s="118"/>
      <c r="P32" s="119"/>
      <c r="Q32" s="119"/>
      <c r="R32" s="119"/>
      <c r="S32" s="120"/>
      <c r="T32" s="25" t="s">
        <v>118</v>
      </c>
      <c r="U32" s="23"/>
      <c r="V32" s="7"/>
      <c r="W32" s="7"/>
      <c r="X32" s="7"/>
      <c r="Y32" s="7"/>
      <c r="Z32" s="118"/>
      <c r="AA32" s="119"/>
      <c r="AB32" s="119"/>
      <c r="AC32" s="119"/>
      <c r="AD32" s="120"/>
      <c r="AE32" s="25" t="s">
        <v>118</v>
      </c>
      <c r="AF32" s="23"/>
      <c r="AG32" s="153" t="s">
        <v>21</v>
      </c>
      <c r="AH32" s="153"/>
      <c r="AI32" s="154"/>
    </row>
    <row r="33" spans="1:50" ht="4.1500000000000004" customHeight="1" x14ac:dyDescent="0.2">
      <c r="A33" s="30"/>
      <c r="B33" s="11"/>
      <c r="C33" s="7"/>
      <c r="D33" s="7"/>
      <c r="E33" s="7"/>
      <c r="F33" s="7"/>
      <c r="G33" s="7"/>
      <c r="H33" s="7"/>
      <c r="I33" s="3"/>
      <c r="J33" s="7"/>
      <c r="K33" s="3"/>
      <c r="L33" s="3"/>
      <c r="M33" s="7"/>
      <c r="N33" s="7"/>
      <c r="O33" s="7"/>
      <c r="P33" s="7"/>
      <c r="Q33" s="7"/>
      <c r="R33" s="7"/>
      <c r="S33" s="7"/>
      <c r="T33" s="3"/>
      <c r="U33" s="7"/>
      <c r="V33" s="3"/>
      <c r="W33" s="3"/>
      <c r="X33" s="7"/>
      <c r="Y33" s="7"/>
      <c r="Z33" s="7"/>
      <c r="AA33" s="7"/>
      <c r="AB33" s="7"/>
      <c r="AC33" s="7"/>
      <c r="AD33" s="7"/>
      <c r="AE33" s="3"/>
      <c r="AF33" s="7"/>
      <c r="AH33" s="11"/>
      <c r="AI33" s="31"/>
    </row>
    <row r="34" spans="1:50" ht="4.1500000000000004" customHeight="1" x14ac:dyDescent="0.2">
      <c r="A34" s="30"/>
      <c r="B34" s="7"/>
      <c r="C34" s="7"/>
      <c r="D34" s="7"/>
      <c r="E34" s="7"/>
      <c r="F34" s="7"/>
      <c r="G34" s="7"/>
      <c r="H34" s="7"/>
      <c r="I34" s="4"/>
      <c r="J34" s="7"/>
      <c r="K34" s="3"/>
      <c r="L34" s="3"/>
      <c r="M34" s="7"/>
      <c r="N34" s="7"/>
      <c r="O34" s="7"/>
      <c r="P34" s="7"/>
      <c r="Q34" s="7"/>
      <c r="R34" s="7"/>
      <c r="S34" s="7"/>
      <c r="T34" s="4"/>
      <c r="U34" s="7"/>
      <c r="V34" s="3"/>
      <c r="W34" s="3"/>
      <c r="X34" s="7"/>
      <c r="Y34" s="7"/>
      <c r="Z34" s="7"/>
      <c r="AA34" s="7"/>
      <c r="AB34" s="7"/>
      <c r="AC34" s="7"/>
      <c r="AD34" s="7"/>
      <c r="AE34" s="4"/>
      <c r="AF34" s="7"/>
      <c r="AI34" s="31"/>
    </row>
    <row r="35" spans="1:50" ht="19.5" customHeight="1" x14ac:dyDescent="0.15">
      <c r="A35" s="30"/>
      <c r="D35" s="110"/>
      <c r="E35" s="111"/>
      <c r="F35" s="111"/>
      <c r="G35" s="111"/>
      <c r="H35" s="112"/>
      <c r="I35" s="25" t="s">
        <v>118</v>
      </c>
      <c r="J35" s="23"/>
      <c r="O35" s="110"/>
      <c r="P35" s="111"/>
      <c r="Q35" s="111"/>
      <c r="R35" s="111"/>
      <c r="S35" s="112"/>
      <c r="T35" s="25" t="s">
        <v>118</v>
      </c>
      <c r="U35" s="23"/>
      <c r="Z35" s="110"/>
      <c r="AA35" s="111"/>
      <c r="AB35" s="111"/>
      <c r="AC35" s="111"/>
      <c r="AD35" s="112"/>
      <c r="AE35" s="25" t="s">
        <v>118</v>
      </c>
      <c r="AF35" s="23"/>
      <c r="AI35" s="31"/>
    </row>
    <row r="36" spans="1:50" ht="8.25" customHeight="1" x14ac:dyDescent="0.15">
      <c r="A36" s="30"/>
      <c r="D36" s="57"/>
      <c r="E36" s="57"/>
      <c r="F36" s="57"/>
      <c r="G36" s="57"/>
      <c r="H36" s="57"/>
      <c r="I36" s="23"/>
      <c r="J36" s="23"/>
      <c r="O36" s="57"/>
      <c r="P36" s="57"/>
      <c r="Q36" s="57"/>
      <c r="R36" s="57"/>
      <c r="S36" s="57"/>
      <c r="T36" s="23"/>
      <c r="U36" s="23"/>
      <c r="Z36" s="57"/>
      <c r="AA36" s="57"/>
      <c r="AB36" s="57"/>
      <c r="AC36" s="57"/>
      <c r="AD36" s="57"/>
      <c r="AE36" s="23"/>
      <c r="AF36" s="23"/>
      <c r="AI36" s="31"/>
    </row>
    <row r="37" spans="1:50" ht="19.5" customHeight="1" x14ac:dyDescent="0.15">
      <c r="A37" s="38"/>
      <c r="B37" s="33"/>
      <c r="C37" s="196" t="s">
        <v>67</v>
      </c>
      <c r="D37" s="196"/>
      <c r="E37" s="196"/>
      <c r="F37" s="196"/>
      <c r="G37" s="196"/>
      <c r="H37" s="196"/>
      <c r="I37" s="196"/>
      <c r="J37" s="196"/>
      <c r="K37" s="196"/>
      <c r="L37" s="196"/>
      <c r="M37" s="50" t="s">
        <v>23</v>
      </c>
      <c r="N37" s="138" t="str">
        <f>IF(AND(D29&gt;=300,O29&gt;=300,Z29&gt;=300,D32&gt;=300,O32&gt;=300,Z32&gt;=300,D35&gt;=300,O35&gt;=300,Z35&gt;=300),"適合","不適合")</f>
        <v>不適合</v>
      </c>
      <c r="O37" s="138"/>
      <c r="P37" s="138"/>
      <c r="Q37" s="138"/>
      <c r="R37" s="33" t="s">
        <v>37</v>
      </c>
      <c r="S37" s="50" t="s">
        <v>66</v>
      </c>
      <c r="T37" s="33"/>
      <c r="U37" s="33"/>
      <c r="V37" s="33"/>
      <c r="W37" s="33"/>
      <c r="X37" s="33"/>
      <c r="Y37" s="33"/>
      <c r="Z37" s="33"/>
      <c r="AD37" s="33"/>
      <c r="AE37" s="33"/>
      <c r="AF37" s="33"/>
      <c r="AG37" s="39"/>
      <c r="AH37" s="39"/>
      <c r="AI37" s="40"/>
    </row>
    <row r="38" spans="1:50" ht="15" customHeight="1" x14ac:dyDescent="0.15">
      <c r="A38" s="41"/>
      <c r="B38" s="210" t="s">
        <v>64</v>
      </c>
      <c r="C38" s="42"/>
      <c r="G38" s="43" t="s">
        <v>120</v>
      </c>
      <c r="H38" s="43"/>
      <c r="I38" s="43"/>
      <c r="J38" s="43"/>
      <c r="K38" s="43"/>
      <c r="M38" s="43" t="s">
        <v>121</v>
      </c>
      <c r="N38" s="43"/>
      <c r="O38" s="43"/>
      <c r="P38" s="43"/>
      <c r="Q38" s="43"/>
      <c r="S38" s="43" t="s">
        <v>39</v>
      </c>
      <c r="T38" s="43"/>
      <c r="U38" s="43"/>
      <c r="V38" s="43"/>
      <c r="W38" s="43"/>
      <c r="X38" s="43"/>
      <c r="Y38" s="44"/>
      <c r="Z38" s="12" t="s">
        <v>34</v>
      </c>
      <c r="AA38" s="12"/>
      <c r="AB38" s="12"/>
      <c r="AC38" s="103" t="s">
        <v>58</v>
      </c>
      <c r="AD38" s="104"/>
      <c r="AE38" s="104"/>
      <c r="AF38" s="105"/>
      <c r="AG38" s="167" t="s">
        <v>32</v>
      </c>
      <c r="AH38" s="168"/>
      <c r="AI38" s="169"/>
    </row>
    <row r="39" spans="1:50" ht="25.15" customHeight="1" x14ac:dyDescent="0.15">
      <c r="A39" s="45"/>
      <c r="B39" s="211"/>
      <c r="C39" s="46"/>
      <c r="D39" s="158" t="s">
        <v>36</v>
      </c>
      <c r="E39" s="159"/>
      <c r="F39" s="159"/>
      <c r="G39" s="10" t="s">
        <v>23</v>
      </c>
      <c r="H39" s="140" t="str">
        <f>IF(MAX(D17,O17,Z17,D20,O20,Z20,D23,O23,AM29)=0,"",MAX(D17,O17,Z17,D20,O20,Z20,D23,O23,Z23))</f>
        <v/>
      </c>
      <c r="I39" s="140"/>
      <c r="J39" s="140"/>
      <c r="K39" s="82" t="s">
        <v>37</v>
      </c>
      <c r="L39" s="83"/>
      <c r="M39" s="82" t="s">
        <v>23</v>
      </c>
      <c r="N39" s="140" t="str">
        <f>IF(MIN(D17,O17,Z17,D20,O20,Z20,D23,O23,Z23)=0,"",MIN(D17,O17,Z17,D20,O20,Z20,D23,O23,Z23))</f>
        <v/>
      </c>
      <c r="O39" s="140"/>
      <c r="P39" s="140"/>
      <c r="Q39" s="10" t="s">
        <v>37</v>
      </c>
      <c r="R39" s="56"/>
      <c r="S39" s="10"/>
      <c r="T39" s="10" t="s">
        <v>23</v>
      </c>
      <c r="U39" s="140" t="str">
        <f>IF(N39="","",IF(N39&gt;0,(IF((H39/N39)&lt;=INT(H39/N39),INT(H39/N39),INT(H39/N39)+1)),""))</f>
        <v/>
      </c>
      <c r="V39" s="140"/>
      <c r="W39" s="64" t="s">
        <v>38</v>
      </c>
      <c r="X39" s="10"/>
      <c r="Y39" s="10" t="s">
        <v>37</v>
      </c>
      <c r="Z39" s="170" t="str">
        <f>IF(U39&lt;=10,"✔","")</f>
        <v/>
      </c>
      <c r="AA39" s="149"/>
      <c r="AB39" s="36" t="s">
        <v>17</v>
      </c>
      <c r="AC39" s="58"/>
      <c r="AD39" s="149" t="str">
        <f>IF(AND(U39&gt;10,U39&lt;=20),"✔","")</f>
        <v/>
      </c>
      <c r="AE39" s="149"/>
      <c r="AF39" s="47" t="s">
        <v>33</v>
      </c>
      <c r="AG39" s="170" t="str">
        <f>IF(U39&gt;20,"✔","")</f>
        <v>✔</v>
      </c>
      <c r="AH39" s="149"/>
      <c r="AI39" s="46" t="s">
        <v>18</v>
      </c>
      <c r="AT39" t="str">
        <f>IF(NOT(Z39=""),AB39,AU39)</f>
        <v>不適</v>
      </c>
      <c r="AU39" t="str">
        <f>IF(NOT(AD39=""),AF39,AV39)</f>
        <v>不適</v>
      </c>
      <c r="AV39" t="str">
        <f>IF(NOT(AG39=""),AI39,"")</f>
        <v>不適</v>
      </c>
      <c r="AW39">
        <f>IF(D17&lt;500,1,0)</f>
        <v>1</v>
      </c>
      <c r="AX39">
        <f>IF(D29&lt;300,1,0)</f>
        <v>1</v>
      </c>
    </row>
    <row r="40" spans="1:50" ht="25.15" customHeight="1" x14ac:dyDescent="0.15">
      <c r="A40" s="45"/>
      <c r="B40" s="212"/>
      <c r="C40" s="46"/>
      <c r="D40" s="213" t="s">
        <v>35</v>
      </c>
      <c r="E40" s="214"/>
      <c r="F40" s="214"/>
      <c r="G40" s="10" t="s">
        <v>23</v>
      </c>
      <c r="H40" s="140" t="str">
        <f>IF(MAX(D29,O29,Z29,D32,O32,Z32,D35,O35,Z35)=0,"",MAX(D29,O29,Z29,D32,O32,Z32,D35,O35,Z35))</f>
        <v/>
      </c>
      <c r="I40" s="140"/>
      <c r="J40" s="140"/>
      <c r="K40" s="82" t="s">
        <v>37</v>
      </c>
      <c r="L40" s="83"/>
      <c r="M40" s="82" t="s">
        <v>23</v>
      </c>
      <c r="N40" s="140" t="str">
        <f>IF(MIN(D29,O29,Z29,D32,O32,Z32,D35,O35,Z35)=0,"",MIN(D29,O29,Z29,D32,O32,Z32,D35,O35,Z35))</f>
        <v/>
      </c>
      <c r="O40" s="140"/>
      <c r="P40" s="140"/>
      <c r="Q40" s="10" t="s">
        <v>37</v>
      </c>
      <c r="R40" s="56"/>
      <c r="S40" s="10"/>
      <c r="T40" s="10" t="s">
        <v>23</v>
      </c>
      <c r="U40" s="106" t="str">
        <f>IF(N40="","",IF(N40&gt;0,(IF((H40/N40)&lt;=INT(H40/N40),INT(H40/N40),INT(H40/N40)+1)),""))</f>
        <v/>
      </c>
      <c r="V40" s="106"/>
      <c r="W40" s="64" t="s">
        <v>38</v>
      </c>
      <c r="X40" s="64"/>
      <c r="Y40" s="10" t="s">
        <v>37</v>
      </c>
      <c r="Z40" s="170" t="str">
        <f>IF(U40&lt;=10,"✔","")</f>
        <v/>
      </c>
      <c r="AA40" s="149"/>
      <c r="AB40" s="59" t="s">
        <v>17</v>
      </c>
      <c r="AC40" s="60"/>
      <c r="AD40" s="149" t="str">
        <f>IF(AND(U40&gt;10,U40&lt;=20),"✔","")</f>
        <v/>
      </c>
      <c r="AE40" s="149"/>
      <c r="AF40" s="61" t="s">
        <v>33</v>
      </c>
      <c r="AG40" s="170" t="str">
        <f>IF(U40&gt;20,"✔","")</f>
        <v>✔</v>
      </c>
      <c r="AH40" s="149"/>
      <c r="AI40" s="48" t="s">
        <v>18</v>
      </c>
      <c r="AT40" t="str">
        <f>IF(NOT(Z40=""),AB40,AU40)</f>
        <v>不適</v>
      </c>
      <c r="AU40" t="str">
        <f>IF(NOT(AD40=""),AF40,AV40)</f>
        <v>不適</v>
      </c>
      <c r="AV40" t="str">
        <f>IF(NOT(AG40=""),AI40,"")</f>
        <v>不適</v>
      </c>
      <c r="AW40">
        <f>IF(D20&lt;500,1,0)</f>
        <v>1</v>
      </c>
      <c r="AX40">
        <f>IF(D32&lt;300,1,0)</f>
        <v>1</v>
      </c>
    </row>
    <row r="41" spans="1:50" ht="19.5" customHeight="1" x14ac:dyDescent="0.2">
      <c r="A41" s="41"/>
      <c r="B41" s="18" t="s">
        <v>52</v>
      </c>
      <c r="C41" s="42"/>
      <c r="D41" s="218" t="s">
        <v>75</v>
      </c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20"/>
      <c r="Z41" s="224"/>
      <c r="AA41" s="225"/>
      <c r="AB41" s="163" t="s">
        <v>41</v>
      </c>
      <c r="AC41" s="163"/>
      <c r="AD41" s="164"/>
      <c r="AE41" s="141"/>
      <c r="AF41" s="142"/>
      <c r="AG41" s="160" t="s">
        <v>42</v>
      </c>
      <c r="AH41" s="161"/>
      <c r="AI41" s="162"/>
      <c r="AL41" s="62" t="s">
        <v>68</v>
      </c>
      <c r="AT41" t="str">
        <f>IF(NOT(Z41=""),AB41,AU41)</f>
        <v>選択して</v>
      </c>
      <c r="AU41" t="str">
        <f>IF(NOT(AE41=""),AG41,"選択して")</f>
        <v>選択して</v>
      </c>
      <c r="AW41">
        <f>IF(D23&lt;500,1,0)</f>
        <v>1</v>
      </c>
      <c r="AX41">
        <f>IF(D35&lt;300,1,0)</f>
        <v>1</v>
      </c>
    </row>
    <row r="42" spans="1:50" ht="22.5" customHeight="1" x14ac:dyDescent="0.2">
      <c r="A42" s="45"/>
      <c r="B42" s="36" t="s">
        <v>53</v>
      </c>
      <c r="C42" s="46"/>
      <c r="D42" s="186" t="s">
        <v>40</v>
      </c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8"/>
      <c r="Z42" s="177"/>
      <c r="AA42" s="178"/>
      <c r="AB42" s="159" t="s">
        <v>41</v>
      </c>
      <c r="AC42" s="159"/>
      <c r="AD42" s="197"/>
      <c r="AE42" s="177"/>
      <c r="AF42" s="178"/>
      <c r="AG42" s="193" t="s">
        <v>42</v>
      </c>
      <c r="AH42" s="194"/>
      <c r="AI42" s="195"/>
      <c r="AL42" s="63" t="s">
        <v>69</v>
      </c>
      <c r="AT42" t="str">
        <f>IF(NOT(Z42=""),AB42,AU42)</f>
        <v>選択して</v>
      </c>
      <c r="AU42" t="str">
        <f>IF(NOT(AE42=""),AG42,"選択して")</f>
        <v>選択して</v>
      </c>
      <c r="AW42">
        <f>IF(O17&lt;500,1,0)</f>
        <v>1</v>
      </c>
      <c r="AX42">
        <f>IF(O29&lt;300,1,0)</f>
        <v>1</v>
      </c>
    </row>
    <row r="43" spans="1:50" ht="19.5" customHeight="1" x14ac:dyDescent="0.15">
      <c r="A43" s="45"/>
      <c r="B43" s="36" t="s">
        <v>54</v>
      </c>
      <c r="C43" s="46"/>
      <c r="D43" s="189" t="s">
        <v>76</v>
      </c>
      <c r="E43" s="179" t="s">
        <v>123</v>
      </c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80"/>
      <c r="Z43" s="191"/>
      <c r="AA43" s="192"/>
      <c r="AB43" s="165" t="s">
        <v>41</v>
      </c>
      <c r="AC43" s="165"/>
      <c r="AD43" s="166"/>
      <c r="AE43" s="191"/>
      <c r="AF43" s="192"/>
      <c r="AG43" s="146" t="s">
        <v>42</v>
      </c>
      <c r="AH43" s="147"/>
      <c r="AI43" s="148"/>
      <c r="AL43" t="s">
        <v>71</v>
      </c>
      <c r="AT43" t="str">
        <f>IF(NOT(Z43=""),AB43,AU43)</f>
        <v>選択して</v>
      </c>
      <c r="AU43" t="str">
        <f>IF(NOT(AE43=""),AG43,AT44)</f>
        <v>選択して</v>
      </c>
      <c r="AW43">
        <f>IF(O20&lt;500,1,0)</f>
        <v>1</v>
      </c>
      <c r="AX43">
        <f>IF(O32&lt;300,1,0)</f>
        <v>1</v>
      </c>
    </row>
    <row r="44" spans="1:50" ht="19.5" customHeight="1" x14ac:dyDescent="0.15">
      <c r="A44" s="49"/>
      <c r="B44" s="50" t="s">
        <v>55</v>
      </c>
      <c r="C44" s="48"/>
      <c r="D44" s="190"/>
      <c r="E44" s="156" t="s">
        <v>79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7"/>
      <c r="Z44" s="198"/>
      <c r="AA44" s="199"/>
      <c r="AB44" s="33"/>
      <c r="AC44" s="196" t="s">
        <v>43</v>
      </c>
      <c r="AD44" s="196"/>
      <c r="AE44" s="196"/>
      <c r="AF44" s="196"/>
      <c r="AG44" s="196"/>
      <c r="AH44" s="39"/>
      <c r="AI44" s="40"/>
      <c r="AL44" t="s">
        <v>72</v>
      </c>
      <c r="AT44" t="str">
        <f>IF(NOT(Z44=""),AC44,"選択して")</f>
        <v>選択して</v>
      </c>
      <c r="AW44">
        <f>IF(O23&lt;500,1,0)</f>
        <v>1</v>
      </c>
      <c r="AX44">
        <f>IF(O35&lt;300,1,0)</f>
        <v>1</v>
      </c>
    </row>
    <row r="45" spans="1:50" ht="20.25" customHeight="1" x14ac:dyDescent="0.15">
      <c r="A45" s="41" t="s">
        <v>56</v>
      </c>
      <c r="B45" s="51" t="s">
        <v>57</v>
      </c>
      <c r="C45" s="52"/>
      <c r="D45" s="35" t="s">
        <v>47</v>
      </c>
      <c r="E45" s="172" t="s">
        <v>122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2"/>
      <c r="AA45" s="172"/>
      <c r="AB45" s="173"/>
      <c r="AC45" s="173"/>
      <c r="AD45" s="173"/>
      <c r="AE45" s="173"/>
      <c r="AF45" s="173"/>
      <c r="AG45" s="173"/>
      <c r="AH45" s="173"/>
      <c r="AI45" s="174"/>
      <c r="AW45">
        <f>IF(Z17&lt;500,1,0)</f>
        <v>1</v>
      </c>
      <c r="AX45">
        <f>IF(Z29&lt;300,1,0)</f>
        <v>1</v>
      </c>
    </row>
    <row r="46" spans="1:50" ht="20.25" customHeight="1" x14ac:dyDescent="0.15">
      <c r="A46" s="53"/>
      <c r="C46" s="34"/>
      <c r="D46" s="54" t="s">
        <v>48</v>
      </c>
      <c r="E46" s="175" t="s">
        <v>44</v>
      </c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6"/>
      <c r="AL46" t="s">
        <v>73</v>
      </c>
      <c r="AW46">
        <f>IF(Z20&lt;500,1,0)</f>
        <v>1</v>
      </c>
      <c r="AX46">
        <f>IF(Z32&lt;300,1,0)</f>
        <v>1</v>
      </c>
    </row>
    <row r="47" spans="1:50" ht="18.75" customHeight="1" x14ac:dyDescent="0.15">
      <c r="A47" s="181" t="s">
        <v>45</v>
      </c>
      <c r="B47" s="182"/>
      <c r="C47" s="182"/>
      <c r="D47" s="183"/>
      <c r="E47" s="184"/>
      <c r="F47" s="122" t="s">
        <v>46</v>
      </c>
      <c r="G47" s="122"/>
      <c r="H47" s="122"/>
      <c r="I47" s="122"/>
      <c r="J47" s="122"/>
      <c r="K47" s="122"/>
      <c r="L47" s="185"/>
      <c r="M47" s="171"/>
      <c r="N47" s="171"/>
      <c r="O47" s="122" t="s">
        <v>77</v>
      </c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71"/>
      <c r="AA47" s="171"/>
      <c r="AB47" s="122"/>
      <c r="AC47" s="122"/>
      <c r="AD47" s="122"/>
      <c r="AE47" s="122"/>
      <c r="AF47" s="122"/>
      <c r="AG47" s="122"/>
      <c r="AH47" s="122"/>
      <c r="AI47" s="123"/>
      <c r="AW47">
        <f>IF(Z23&lt;500,1,0)</f>
        <v>1</v>
      </c>
      <c r="AX47">
        <f>IF(Z35&lt;300,1,0)</f>
        <v>1</v>
      </c>
    </row>
    <row r="48" spans="1:50" ht="16.5" customHeight="1" x14ac:dyDescent="0.15">
      <c r="A48" s="143" t="s">
        <v>70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5"/>
      <c r="AW48">
        <f>SUM(AW39:AW47)</f>
        <v>9</v>
      </c>
      <c r="AX48">
        <f>SUM(AX39:AX47)</f>
        <v>9</v>
      </c>
    </row>
    <row r="49" spans="1:35" ht="16.149999999999999" customHeight="1" x14ac:dyDescent="0.15">
      <c r="A49" s="207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9"/>
    </row>
    <row r="50" spans="1:35" ht="19.149999999999999" customHeight="1" x14ac:dyDescent="0.15">
      <c r="A50" s="200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2"/>
    </row>
    <row r="51" spans="1:35" ht="19.149999999999999" customHeight="1" x14ac:dyDescent="0.15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2"/>
    </row>
    <row r="52" spans="1:35" ht="19.149999999999999" customHeight="1" x14ac:dyDescent="0.1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5"/>
    </row>
    <row r="56" spans="1:35" x14ac:dyDescent="0.15">
      <c r="M56" s="55"/>
    </row>
  </sheetData>
  <sheetProtection sheet="1" objects="1" scenarios="1" formatCells="0" selectLockedCells="1"/>
  <dataConsolidate/>
  <mergeCells count="147">
    <mergeCell ref="E44:Y44"/>
    <mergeCell ref="Z44:AA44"/>
    <mergeCell ref="AC44:AG44"/>
    <mergeCell ref="A48:AI48"/>
    <mergeCell ref="A49:AI49"/>
    <mergeCell ref="A50:AI52"/>
    <mergeCell ref="A47:C47"/>
    <mergeCell ref="D47:E47"/>
    <mergeCell ref="F47:L47"/>
    <mergeCell ref="M47:N47"/>
    <mergeCell ref="O47:Y47"/>
    <mergeCell ref="Z47:AA47"/>
    <mergeCell ref="AB47:AG47"/>
    <mergeCell ref="AH47:AI47"/>
    <mergeCell ref="E45:AI45"/>
    <mergeCell ref="E46:AI46"/>
    <mergeCell ref="AE43:AF43"/>
    <mergeCell ref="D41:Y41"/>
    <mergeCell ref="Z41:AA41"/>
    <mergeCell ref="AB41:AD41"/>
    <mergeCell ref="AE41:AF41"/>
    <mergeCell ref="AG41:AI41"/>
    <mergeCell ref="D40:F40"/>
    <mergeCell ref="H40:J40"/>
    <mergeCell ref="N40:P40"/>
    <mergeCell ref="U40:V40"/>
    <mergeCell ref="Z40:AA40"/>
    <mergeCell ref="AD40:AE40"/>
    <mergeCell ref="D42:Y42"/>
    <mergeCell ref="Z42:AA42"/>
    <mergeCell ref="AB42:AD42"/>
    <mergeCell ref="AE42:AF42"/>
    <mergeCell ref="AG42:AI42"/>
    <mergeCell ref="D43:D44"/>
    <mergeCell ref="E43:Y43"/>
    <mergeCell ref="Z43:AA43"/>
    <mergeCell ref="AB43:AD43"/>
    <mergeCell ref="AG43:AI43"/>
    <mergeCell ref="A32:B32"/>
    <mergeCell ref="D32:H32"/>
    <mergeCell ref="O32:S32"/>
    <mergeCell ref="Z32:AD32"/>
    <mergeCell ref="AD39:AE39"/>
    <mergeCell ref="AG39:AH39"/>
    <mergeCell ref="AG32:AI32"/>
    <mergeCell ref="D35:H35"/>
    <mergeCell ref="O35:S35"/>
    <mergeCell ref="Z35:AD35"/>
    <mergeCell ref="C37:L37"/>
    <mergeCell ref="N37:Q37"/>
    <mergeCell ref="B38:B40"/>
    <mergeCell ref="AC38:AF38"/>
    <mergeCell ref="AG38:AI38"/>
    <mergeCell ref="D39:F39"/>
    <mergeCell ref="H39:J39"/>
    <mergeCell ref="N39:P39"/>
    <mergeCell ref="U39:V39"/>
    <mergeCell ref="Z39:AA39"/>
    <mergeCell ref="AG40:AH40"/>
    <mergeCell ref="D23:H23"/>
    <mergeCell ref="O23:S23"/>
    <mergeCell ref="Z23:AD23"/>
    <mergeCell ref="C25:L25"/>
    <mergeCell ref="N25:Q25"/>
    <mergeCell ref="A26:M26"/>
    <mergeCell ref="N26:T26"/>
    <mergeCell ref="D29:H29"/>
    <mergeCell ref="O29:S29"/>
    <mergeCell ref="Z29:AD29"/>
    <mergeCell ref="AF14:AH14"/>
    <mergeCell ref="D17:H17"/>
    <mergeCell ref="O17:S17"/>
    <mergeCell ref="Z17:AD17"/>
    <mergeCell ref="A20:B20"/>
    <mergeCell ref="D20:H20"/>
    <mergeCell ref="O20:S20"/>
    <mergeCell ref="Z20:AD20"/>
    <mergeCell ref="AG20:AI20"/>
    <mergeCell ref="A14:E14"/>
    <mergeCell ref="F14:I14"/>
    <mergeCell ref="J14:K14"/>
    <mergeCell ref="M14:N14"/>
    <mergeCell ref="O14:P14"/>
    <mergeCell ref="R14:U14"/>
    <mergeCell ref="V14:Y14"/>
    <mergeCell ref="Z14:AB14"/>
    <mergeCell ref="AD14:AE14"/>
    <mergeCell ref="AB12:AD12"/>
    <mergeCell ref="AF12:AG12"/>
    <mergeCell ref="AH12:AI12"/>
    <mergeCell ref="A13:E13"/>
    <mergeCell ref="F13:Q13"/>
    <mergeCell ref="R13:U13"/>
    <mergeCell ref="V13:AI13"/>
    <mergeCell ref="AQ13:AS13"/>
    <mergeCell ref="AY13:BC13"/>
    <mergeCell ref="A12:J12"/>
    <mergeCell ref="K12:L12"/>
    <mergeCell ref="M12:N12"/>
    <mergeCell ref="O12:P12"/>
    <mergeCell ref="Q12:R12"/>
    <mergeCell ref="S12:T12"/>
    <mergeCell ref="U12:V12"/>
    <mergeCell ref="W12:X12"/>
    <mergeCell ref="Y12:Z12"/>
    <mergeCell ref="A10:E10"/>
    <mergeCell ref="F10:G10"/>
    <mergeCell ref="I10:J10"/>
    <mergeCell ref="L10:O10"/>
    <mergeCell ref="P10:Z10"/>
    <mergeCell ref="AA10:AD10"/>
    <mergeCell ref="AE10:AH10"/>
    <mergeCell ref="A11:D11"/>
    <mergeCell ref="E11:F11"/>
    <mergeCell ref="G11:H11"/>
    <mergeCell ref="I11:J11"/>
    <mergeCell ref="K11:L11"/>
    <mergeCell ref="M11:N11"/>
    <mergeCell ref="O11:R11"/>
    <mergeCell ref="S11:Y11"/>
    <mergeCell ref="Z11:AA11"/>
    <mergeCell ref="AB11:AD11"/>
    <mergeCell ref="AE11:AF11"/>
    <mergeCell ref="AG11:AI11"/>
    <mergeCell ref="X5:AG5"/>
    <mergeCell ref="R7:X7"/>
    <mergeCell ref="Z7:AG7"/>
    <mergeCell ref="AH7:AI7"/>
    <mergeCell ref="A9:E9"/>
    <mergeCell ref="F9:H9"/>
    <mergeCell ref="J9:K9"/>
    <mergeCell ref="M9:N9"/>
    <mergeCell ref="P9:U9"/>
    <mergeCell ref="V9:W9"/>
    <mergeCell ref="Y9:Z9"/>
    <mergeCell ref="AB9:AF9"/>
    <mergeCell ref="AG9:AI9"/>
    <mergeCell ref="F2:AG2"/>
    <mergeCell ref="AH2:AJ2"/>
    <mergeCell ref="V3:X3"/>
    <mergeCell ref="Y3:AB3"/>
    <mergeCell ref="AD3:AE3"/>
    <mergeCell ref="AG3:AH3"/>
    <mergeCell ref="B4:G4"/>
    <mergeCell ref="H4:P4"/>
    <mergeCell ref="Q4:V4"/>
    <mergeCell ref="Y4:AB4"/>
  </mergeCells>
  <phoneticPr fontId="1"/>
  <dataValidations count="4">
    <dataValidation type="list" allowBlank="1" showInputMessage="1" showErrorMessage="1" sqref="F13:Q13 V13:AI13">
      <formula1>$AJ$13:$AJ$14</formula1>
    </dataValidation>
    <dataValidation type="list" allowBlank="1" showInputMessage="1" showErrorMessage="1" sqref="A49:AI49">
      <formula1>$AL$43:$AL$44</formula1>
    </dataValidation>
    <dataValidation type="list" allowBlank="1" showInputMessage="1" showErrorMessage="1" sqref="O12:P12 AF12:AG12 S12:T12 E11:F11 I11:J11 Z11:AA11 AE11:AF11 W12:X12 K12:L12 Z41:AA44 D47:E47 AE41:AF43 Z47 M47">
      <formula1>$AL$41</formula1>
    </dataValidation>
    <dataValidation type="list" allowBlank="1" showInputMessage="1" showErrorMessage="1" sqref="AG9:AI9">
      <formula1>$AQ$9:$AQ$12</formula1>
    </dataValidation>
  </dataValidations>
  <pageMargins left="0.47244094488188981" right="0.19685039370078741" top="0.47244094488188981" bottom="0.55118110236220474" header="0.43307086614173229" footer="0.35433070866141736"/>
  <pageSetup paperSize="9" scale="96" orientation="portrait" cellComments="asDisplayed" horizontalDpi="4294967293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56"/>
  <sheetViews>
    <sheetView view="pageBreakPreview" zoomScale="80" zoomScaleNormal="80" zoomScaleSheetLayoutView="80" workbookViewId="0">
      <selection activeCell="J9" sqref="J9:K9"/>
    </sheetView>
  </sheetViews>
  <sheetFormatPr defaultColWidth="9" defaultRowHeight="13.5" x14ac:dyDescent="0.15"/>
  <cols>
    <col min="1" max="2" width="2.625" customWidth="1"/>
    <col min="3" max="3" width="1.875" customWidth="1"/>
    <col min="4" max="9" width="2.625" customWidth="1"/>
    <col min="10" max="10" width="3.75" customWidth="1"/>
    <col min="11" max="23" width="2.625" customWidth="1"/>
    <col min="24" max="24" width="3.125" customWidth="1"/>
    <col min="25" max="25" width="3.75" customWidth="1"/>
    <col min="26" max="33" width="2.625" customWidth="1"/>
    <col min="34" max="34" width="4.875" customWidth="1"/>
    <col min="35" max="35" width="2.625" customWidth="1"/>
    <col min="36" max="41" width="2.625" hidden="1" customWidth="1"/>
    <col min="42" max="42" width="3.75" hidden="1" customWidth="1"/>
    <col min="43" max="43" width="5.375" hidden="1" customWidth="1"/>
    <col min="44" max="44" width="2.625" hidden="1" customWidth="1"/>
    <col min="45" max="48" width="5.625" hidden="1" customWidth="1"/>
    <col min="49" max="50" width="9" hidden="1" customWidth="1"/>
    <col min="51" max="51" width="2.25" customWidth="1"/>
  </cols>
  <sheetData>
    <row r="1" spans="1:55" ht="24" customHeight="1" x14ac:dyDescent="0.15">
      <c r="A1" s="75" t="s">
        <v>106</v>
      </c>
    </row>
    <row r="2" spans="1:55" ht="27" customHeight="1" x14ac:dyDescent="0.15">
      <c r="D2" s="13"/>
      <c r="E2" s="13"/>
      <c r="F2" s="89" t="s">
        <v>74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206"/>
      <c r="AI2" s="206"/>
      <c r="AJ2" s="206"/>
    </row>
    <row r="3" spans="1:55" ht="22.15" customHeight="1" x14ac:dyDescent="0.15">
      <c r="V3" s="98" t="s">
        <v>80</v>
      </c>
      <c r="W3" s="98"/>
      <c r="X3" s="98"/>
      <c r="Y3" s="226">
        <f>照度1!Y3</f>
        <v>0</v>
      </c>
      <c r="Z3" s="226"/>
      <c r="AA3" s="226"/>
      <c r="AB3" s="226"/>
      <c r="AC3" s="36" t="s">
        <v>0</v>
      </c>
      <c r="AD3" s="226">
        <f>照度1!AD3</f>
        <v>0</v>
      </c>
      <c r="AE3" s="226"/>
      <c r="AF3" s="36" t="s">
        <v>1</v>
      </c>
      <c r="AG3" s="226">
        <f>照度1!AG3</f>
        <v>0</v>
      </c>
      <c r="AH3" s="226"/>
      <c r="AI3" s="36" t="s">
        <v>14</v>
      </c>
    </row>
    <row r="4" spans="1:55" ht="23.25" customHeight="1" x14ac:dyDescent="0.15">
      <c r="B4" s="91" t="s">
        <v>10</v>
      </c>
      <c r="C4" s="91"/>
      <c r="D4" s="91"/>
      <c r="E4" s="91"/>
      <c r="F4" s="91"/>
      <c r="G4" s="91"/>
      <c r="H4" s="227">
        <f>照度1!H4</f>
        <v>0</v>
      </c>
      <c r="I4" s="227"/>
      <c r="J4" s="227"/>
      <c r="K4" s="227"/>
      <c r="L4" s="227"/>
      <c r="M4" s="227"/>
      <c r="N4" s="227"/>
      <c r="O4" s="227"/>
      <c r="P4" s="227"/>
      <c r="Q4" s="91" t="s">
        <v>11</v>
      </c>
      <c r="R4" s="91"/>
      <c r="S4" s="91"/>
      <c r="T4" s="91"/>
      <c r="U4" s="91"/>
      <c r="V4" s="91"/>
      <c r="Y4" s="217"/>
      <c r="Z4" s="217"/>
      <c r="AA4" s="217"/>
      <c r="AB4" s="217"/>
    </row>
    <row r="5" spans="1:55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V5" s="84"/>
      <c r="W5" s="84"/>
      <c r="X5" s="107" t="s">
        <v>12</v>
      </c>
      <c r="Y5" s="107"/>
      <c r="Z5" s="107"/>
      <c r="AA5" s="107"/>
      <c r="AB5" s="107"/>
      <c r="AC5" s="107"/>
      <c r="AD5" s="107"/>
      <c r="AE5" s="107"/>
      <c r="AF5" s="107"/>
      <c r="AG5" s="107"/>
      <c r="AH5" s="84"/>
      <c r="AI5" s="84"/>
      <c r="AN5" s="85"/>
    </row>
    <row r="7" spans="1:55" ht="20.25" customHeight="1" x14ac:dyDescent="0.15">
      <c r="R7" s="90" t="s">
        <v>13</v>
      </c>
      <c r="S7" s="90"/>
      <c r="T7" s="90"/>
      <c r="U7" s="90"/>
      <c r="V7" s="90"/>
      <c r="W7" s="90"/>
      <c r="X7" s="90"/>
      <c r="Y7" s="33"/>
      <c r="Z7" s="228">
        <f>照度1!Z7</f>
        <v>0</v>
      </c>
      <c r="AA7" s="228"/>
      <c r="AB7" s="228"/>
      <c r="AC7" s="228"/>
      <c r="AD7" s="228"/>
      <c r="AE7" s="228"/>
      <c r="AF7" s="228"/>
      <c r="AG7" s="228"/>
      <c r="AH7" s="90"/>
      <c r="AI7" s="90"/>
    </row>
    <row r="8" spans="1:55" ht="6.75" customHeight="1" x14ac:dyDescent="0.15">
      <c r="U8" s="86"/>
      <c r="V8" s="86"/>
      <c r="W8" s="86"/>
      <c r="X8" s="86"/>
      <c r="Z8" s="87"/>
      <c r="AA8" s="87"/>
      <c r="AB8" s="87"/>
      <c r="AC8" s="87"/>
      <c r="AD8" s="87"/>
      <c r="AE8" s="87"/>
      <c r="AF8" s="87"/>
      <c r="AG8" s="87"/>
      <c r="AH8" s="86"/>
      <c r="AI8" s="86"/>
    </row>
    <row r="9" spans="1:55" ht="24" customHeight="1" x14ac:dyDescent="0.15">
      <c r="A9" s="134" t="s">
        <v>8</v>
      </c>
      <c r="B9" s="94"/>
      <c r="C9" s="94"/>
      <c r="D9" s="94"/>
      <c r="E9" s="94"/>
      <c r="F9" s="137">
        <f>Y3</f>
        <v>0</v>
      </c>
      <c r="G9" s="137"/>
      <c r="H9" s="137"/>
      <c r="I9" s="14" t="s">
        <v>0</v>
      </c>
      <c r="J9" s="127"/>
      <c r="K9" s="127"/>
      <c r="L9" s="14" t="s">
        <v>1</v>
      </c>
      <c r="M9" s="127"/>
      <c r="N9" s="127"/>
      <c r="O9" s="15" t="s">
        <v>4</v>
      </c>
      <c r="P9" s="115" t="s">
        <v>7</v>
      </c>
      <c r="Q9" s="116"/>
      <c r="R9" s="116"/>
      <c r="S9" s="116"/>
      <c r="T9" s="116"/>
      <c r="U9" s="116"/>
      <c r="V9" s="127"/>
      <c r="W9" s="127"/>
      <c r="X9" s="14" t="s">
        <v>2</v>
      </c>
      <c r="Y9" s="127"/>
      <c r="Z9" s="127"/>
      <c r="AA9" s="15" t="s">
        <v>3</v>
      </c>
      <c r="AB9" s="115" t="s">
        <v>6</v>
      </c>
      <c r="AC9" s="116"/>
      <c r="AD9" s="116"/>
      <c r="AE9" s="116"/>
      <c r="AF9" s="116"/>
      <c r="AG9" s="127"/>
      <c r="AH9" s="127"/>
      <c r="AI9" s="128"/>
      <c r="AQ9" t="s">
        <v>113</v>
      </c>
    </row>
    <row r="10" spans="1:55" ht="24" customHeight="1" x14ac:dyDescent="0.15">
      <c r="A10" s="115" t="s">
        <v>9</v>
      </c>
      <c r="B10" s="116"/>
      <c r="C10" s="116"/>
      <c r="D10" s="116"/>
      <c r="E10" s="116"/>
      <c r="F10" s="113"/>
      <c r="G10" s="113"/>
      <c r="H10" s="16" t="s">
        <v>15</v>
      </c>
      <c r="I10" s="113"/>
      <c r="J10" s="113"/>
      <c r="K10" s="15" t="s">
        <v>16</v>
      </c>
      <c r="L10" s="129" t="s">
        <v>49</v>
      </c>
      <c r="M10" s="130"/>
      <c r="N10" s="130"/>
      <c r="O10" s="130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3"/>
      <c r="AA10" s="129" t="s">
        <v>22</v>
      </c>
      <c r="AB10" s="130"/>
      <c r="AC10" s="130"/>
      <c r="AD10" s="130"/>
      <c r="AE10" s="114"/>
      <c r="AF10" s="114"/>
      <c r="AG10" s="114"/>
      <c r="AH10" s="114"/>
      <c r="AI10" s="17" t="s">
        <v>20</v>
      </c>
      <c r="AQ10" t="s">
        <v>114</v>
      </c>
    </row>
    <row r="11" spans="1:55" ht="24" customHeight="1" x14ac:dyDescent="0.15">
      <c r="A11" s="115" t="s">
        <v>50</v>
      </c>
      <c r="B11" s="116"/>
      <c r="C11" s="116"/>
      <c r="D11" s="116"/>
      <c r="E11" s="124"/>
      <c r="F11" s="108"/>
      <c r="G11" s="94" t="s">
        <v>30</v>
      </c>
      <c r="H11" s="99"/>
      <c r="I11" s="131"/>
      <c r="J11" s="108"/>
      <c r="K11" s="94" t="s">
        <v>31</v>
      </c>
      <c r="L11" s="96"/>
      <c r="M11" s="134" t="s">
        <v>26</v>
      </c>
      <c r="N11" s="94"/>
      <c r="O11" s="135"/>
      <c r="P11" s="135"/>
      <c r="Q11" s="135"/>
      <c r="R11" s="136"/>
      <c r="S11" s="115" t="s">
        <v>27</v>
      </c>
      <c r="T11" s="116"/>
      <c r="U11" s="116"/>
      <c r="V11" s="116"/>
      <c r="W11" s="116"/>
      <c r="X11" s="116"/>
      <c r="Y11" s="116"/>
      <c r="Z11" s="108"/>
      <c r="AA11" s="108"/>
      <c r="AB11" s="94" t="s">
        <v>28</v>
      </c>
      <c r="AC11" s="94"/>
      <c r="AD11" s="99"/>
      <c r="AE11" s="131"/>
      <c r="AF11" s="108"/>
      <c r="AG11" s="94" t="s">
        <v>29</v>
      </c>
      <c r="AH11" s="94"/>
      <c r="AI11" s="95"/>
      <c r="AQ11" t="s">
        <v>115</v>
      </c>
      <c r="AT11" t="str">
        <f>IF(NOT(Z11=""),AB11,AU11)</f>
        <v>選択して</v>
      </c>
      <c r="AU11" t="str">
        <f>IF(NOT(AE11=""),AG11,"選択して")</f>
        <v>選択して</v>
      </c>
    </row>
    <row r="12" spans="1:55" ht="24" customHeight="1" x14ac:dyDescent="0.15">
      <c r="A12" s="125" t="s">
        <v>63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08"/>
      <c r="L12" s="108"/>
      <c r="M12" s="94" t="s">
        <v>60</v>
      </c>
      <c r="N12" s="94"/>
      <c r="O12" s="108"/>
      <c r="P12" s="108"/>
      <c r="Q12" s="94" t="s">
        <v>61</v>
      </c>
      <c r="R12" s="94"/>
      <c r="S12" s="108"/>
      <c r="T12" s="108"/>
      <c r="U12" s="94" t="s">
        <v>62</v>
      </c>
      <c r="V12" s="94"/>
      <c r="W12" s="108"/>
      <c r="X12" s="108"/>
      <c r="Y12" s="102" t="s">
        <v>19</v>
      </c>
      <c r="Z12" s="102"/>
      <c r="AA12" s="16" t="s">
        <v>23</v>
      </c>
      <c r="AB12" s="150"/>
      <c r="AC12" s="150"/>
      <c r="AD12" s="150"/>
      <c r="AE12" s="88" t="s">
        <v>37</v>
      </c>
      <c r="AF12" s="108"/>
      <c r="AG12" s="108"/>
      <c r="AH12" s="94" t="s">
        <v>59</v>
      </c>
      <c r="AI12" s="95"/>
      <c r="AQ12" t="s">
        <v>116</v>
      </c>
      <c r="AT12" t="str">
        <f>IF(NOT(O12=""),Q12,"")</f>
        <v/>
      </c>
      <c r="AU12" t="str">
        <f>IF(NOT(S12=""),U12,"")</f>
        <v/>
      </c>
      <c r="AV12" t="str">
        <f>IF(NOT(W12=""),AB12,"")</f>
        <v/>
      </c>
      <c r="AW12" t="str">
        <f>IF(NOT(AF12=""),AH12,"")</f>
        <v/>
      </c>
      <c r="AX12" t="str">
        <f>AT12&amp;AU12&amp;AV12&amp;AW12</f>
        <v/>
      </c>
    </row>
    <row r="13" spans="1:55" ht="24" customHeight="1" x14ac:dyDescent="0.15">
      <c r="A13" s="134" t="s">
        <v>103</v>
      </c>
      <c r="B13" s="94"/>
      <c r="C13" s="94"/>
      <c r="D13" s="94"/>
      <c r="E13" s="94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1"/>
      <c r="R13" s="134" t="s">
        <v>105</v>
      </c>
      <c r="S13" s="94"/>
      <c r="T13" s="94"/>
      <c r="U13" s="94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t="s">
        <v>104</v>
      </c>
      <c r="AQ13" s="97"/>
      <c r="AR13" s="97"/>
      <c r="AS13" s="97"/>
      <c r="AY13" s="97"/>
      <c r="AZ13" s="97"/>
      <c r="BA13" s="97"/>
      <c r="BB13" s="97"/>
      <c r="BC13" s="97"/>
    </row>
    <row r="14" spans="1:55" ht="24" customHeight="1" x14ac:dyDescent="0.15">
      <c r="A14" s="222" t="s">
        <v>102</v>
      </c>
      <c r="B14" s="223"/>
      <c r="C14" s="223"/>
      <c r="D14" s="223"/>
      <c r="E14" s="223"/>
      <c r="F14" s="117" t="s">
        <v>78</v>
      </c>
      <c r="G14" s="117"/>
      <c r="H14" s="117"/>
      <c r="I14" s="117"/>
      <c r="J14" s="221"/>
      <c r="K14" s="221"/>
      <c r="L14" s="18" t="s">
        <v>5</v>
      </c>
      <c r="M14" s="94" t="s">
        <v>24</v>
      </c>
      <c r="N14" s="94"/>
      <c r="O14" s="139"/>
      <c r="P14" s="139"/>
      <c r="Q14" s="15" t="s">
        <v>5</v>
      </c>
      <c r="R14" s="115" t="s">
        <v>25</v>
      </c>
      <c r="S14" s="116"/>
      <c r="T14" s="116"/>
      <c r="U14" s="116"/>
      <c r="V14" s="117" t="s">
        <v>78</v>
      </c>
      <c r="W14" s="117"/>
      <c r="X14" s="117"/>
      <c r="Y14" s="117"/>
      <c r="Z14" s="139"/>
      <c r="AA14" s="139"/>
      <c r="AB14" s="139"/>
      <c r="AC14" s="16" t="s">
        <v>5</v>
      </c>
      <c r="AD14" s="94" t="s">
        <v>24</v>
      </c>
      <c r="AE14" s="94"/>
      <c r="AF14" s="139"/>
      <c r="AG14" s="139"/>
      <c r="AH14" s="139"/>
      <c r="AI14" s="19" t="s">
        <v>5</v>
      </c>
      <c r="AJ14" t="s">
        <v>107</v>
      </c>
    </row>
    <row r="15" spans="1:55" ht="21" customHeight="1" x14ac:dyDescent="0.15">
      <c r="A15" s="20" t="s">
        <v>117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1"/>
      <c r="Q15" s="21"/>
      <c r="R15" s="22"/>
      <c r="S15" s="22"/>
      <c r="T15" s="22"/>
      <c r="U15" s="22"/>
      <c r="V15" s="22"/>
      <c r="W15" s="22"/>
      <c r="X15" s="23"/>
      <c r="Y15" s="23"/>
      <c r="Z15" s="23"/>
      <c r="AA15" s="23"/>
      <c r="AB15" s="23"/>
      <c r="AC15" s="23"/>
      <c r="AD15" s="14"/>
      <c r="AE15" s="14"/>
      <c r="AF15" s="14"/>
      <c r="AG15" s="21"/>
      <c r="AH15" s="21"/>
      <c r="AI15" s="24"/>
    </row>
    <row r="16" spans="1:55" ht="6" customHeight="1" x14ac:dyDescent="0.15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2"/>
      <c r="T16" s="22"/>
      <c r="U16" s="22"/>
      <c r="V16" s="22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2"/>
      <c r="AH16" s="22"/>
      <c r="AI16" s="26"/>
    </row>
    <row r="17" spans="1:40" ht="19.5" customHeight="1" x14ac:dyDescent="0.15">
      <c r="A17" s="27"/>
      <c r="B17" s="28"/>
      <c r="C17" s="28"/>
      <c r="D17" s="118"/>
      <c r="E17" s="119"/>
      <c r="F17" s="119"/>
      <c r="G17" s="119"/>
      <c r="H17" s="120"/>
      <c r="I17" s="25" t="s">
        <v>118</v>
      </c>
      <c r="J17" s="23"/>
      <c r="K17" s="22"/>
      <c r="L17" s="22"/>
      <c r="M17" s="23"/>
      <c r="N17" s="23"/>
      <c r="O17" s="118"/>
      <c r="P17" s="119"/>
      <c r="Q17" s="119"/>
      <c r="R17" s="119"/>
      <c r="S17" s="120"/>
      <c r="T17" s="25" t="s">
        <v>118</v>
      </c>
      <c r="U17" s="23"/>
      <c r="V17" s="22"/>
      <c r="W17" s="22"/>
      <c r="X17" s="23"/>
      <c r="Y17" s="23"/>
      <c r="Z17" s="118"/>
      <c r="AA17" s="119"/>
      <c r="AB17" s="119"/>
      <c r="AC17" s="119"/>
      <c r="AD17" s="120"/>
      <c r="AE17" s="25" t="s">
        <v>118</v>
      </c>
      <c r="AF17" s="23"/>
      <c r="AG17" s="22"/>
      <c r="AH17" s="22"/>
      <c r="AI17" s="26"/>
    </row>
    <row r="18" spans="1:40" ht="4.1500000000000004" customHeight="1" x14ac:dyDescent="0.15">
      <c r="A18" s="29"/>
      <c r="B18" s="1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22"/>
      <c r="AH18" s="11"/>
      <c r="AI18" s="26"/>
    </row>
    <row r="19" spans="1:40" ht="6" customHeight="1" x14ac:dyDescent="0.15">
      <c r="A19" s="29"/>
      <c r="B19" s="11"/>
      <c r="C19" s="4"/>
      <c r="D19" s="4"/>
      <c r="E19" s="4"/>
      <c r="F19" s="4"/>
      <c r="G19" s="4"/>
      <c r="H19" s="4"/>
      <c r="I19" s="4"/>
      <c r="J19" s="4"/>
      <c r="K19" s="2"/>
      <c r="L19" s="1"/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22"/>
      <c r="AH19" s="11"/>
      <c r="AI19" s="26"/>
    </row>
    <row r="20" spans="1:40" ht="19.5" customHeight="1" x14ac:dyDescent="0.15">
      <c r="A20" s="155" t="s">
        <v>51</v>
      </c>
      <c r="B20" s="151"/>
      <c r="C20" s="4"/>
      <c r="D20" s="118"/>
      <c r="E20" s="119"/>
      <c r="F20" s="119"/>
      <c r="G20" s="119"/>
      <c r="H20" s="120"/>
      <c r="I20" s="25" t="s">
        <v>118</v>
      </c>
      <c r="J20" s="23"/>
      <c r="K20" s="4"/>
      <c r="L20" s="4"/>
      <c r="M20" s="4"/>
      <c r="N20" s="4"/>
      <c r="O20" s="118"/>
      <c r="P20" s="119"/>
      <c r="Q20" s="119"/>
      <c r="R20" s="119"/>
      <c r="S20" s="120"/>
      <c r="T20" s="25" t="s">
        <v>118</v>
      </c>
      <c r="U20" s="23"/>
      <c r="V20" s="4"/>
      <c r="W20" s="4"/>
      <c r="X20" s="4"/>
      <c r="Y20" s="4"/>
      <c r="Z20" s="118"/>
      <c r="AA20" s="119"/>
      <c r="AB20" s="119"/>
      <c r="AC20" s="119"/>
      <c r="AD20" s="120"/>
      <c r="AE20" s="25" t="s">
        <v>118</v>
      </c>
      <c r="AF20" s="23"/>
      <c r="AG20" s="151" t="s">
        <v>21</v>
      </c>
      <c r="AH20" s="151"/>
      <c r="AI20" s="152"/>
    </row>
    <row r="21" spans="1:40" ht="4.1500000000000004" customHeight="1" x14ac:dyDescent="0.2">
      <c r="A21" s="30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22"/>
      <c r="AH21" s="11"/>
      <c r="AI21" s="31"/>
    </row>
    <row r="22" spans="1:40" ht="4.1500000000000004" customHeight="1" x14ac:dyDescent="0.2">
      <c r="A22" s="30"/>
      <c r="B22" s="4"/>
      <c r="C22" s="4"/>
      <c r="D22" s="4"/>
      <c r="E22" s="4"/>
      <c r="F22" s="4"/>
      <c r="G22" s="4"/>
      <c r="H22" s="4"/>
      <c r="I22" s="4"/>
      <c r="J22" s="4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3"/>
      <c r="W22" s="3"/>
      <c r="X22" s="4"/>
      <c r="Y22" s="4"/>
      <c r="Z22" s="4"/>
      <c r="AA22" s="4"/>
      <c r="AB22" s="4"/>
      <c r="AC22" s="4"/>
      <c r="AD22" s="4"/>
      <c r="AE22" s="4"/>
      <c r="AF22" s="4"/>
      <c r="AI22" s="31"/>
    </row>
    <row r="23" spans="1:40" ht="19.5" customHeight="1" x14ac:dyDescent="0.2">
      <c r="A23" s="30"/>
      <c r="B23" s="4"/>
      <c r="C23" s="4"/>
      <c r="D23" s="110"/>
      <c r="E23" s="111"/>
      <c r="F23" s="111"/>
      <c r="G23" s="111"/>
      <c r="H23" s="112"/>
      <c r="I23" s="25" t="s">
        <v>118</v>
      </c>
      <c r="J23" s="23"/>
      <c r="K23" s="3"/>
      <c r="L23" s="3"/>
      <c r="M23" s="4"/>
      <c r="N23" s="4"/>
      <c r="O23" s="118"/>
      <c r="P23" s="119"/>
      <c r="Q23" s="119"/>
      <c r="R23" s="119"/>
      <c r="S23" s="120"/>
      <c r="T23" s="25" t="s">
        <v>118</v>
      </c>
      <c r="U23" s="23"/>
      <c r="V23" s="3"/>
      <c r="W23" s="3"/>
      <c r="X23" s="4"/>
      <c r="Y23" s="4"/>
      <c r="Z23" s="110"/>
      <c r="AA23" s="111"/>
      <c r="AB23" s="111"/>
      <c r="AC23" s="111"/>
      <c r="AD23" s="112"/>
      <c r="AE23" s="25" t="s">
        <v>118</v>
      </c>
      <c r="AF23" s="23"/>
      <c r="AI23" s="31"/>
    </row>
    <row r="24" spans="1:40" ht="15" customHeight="1" x14ac:dyDescent="0.2">
      <c r="A24" s="30"/>
      <c r="B24" s="4"/>
      <c r="C24" s="4"/>
      <c r="D24" s="57"/>
      <c r="E24" s="57"/>
      <c r="F24" s="57"/>
      <c r="G24" s="57"/>
      <c r="H24" s="57"/>
      <c r="I24" s="23"/>
      <c r="J24" s="23"/>
      <c r="K24" s="3"/>
      <c r="L24" s="3"/>
      <c r="M24" s="4"/>
      <c r="N24" s="4"/>
      <c r="O24" s="1"/>
      <c r="P24" s="1"/>
      <c r="Q24" s="1"/>
      <c r="R24" s="1"/>
      <c r="S24" s="1"/>
      <c r="T24" s="23"/>
      <c r="U24" s="23"/>
      <c r="V24" s="3"/>
      <c r="W24" s="3"/>
      <c r="X24" s="4"/>
      <c r="Y24" s="4"/>
      <c r="Z24" s="57"/>
      <c r="AA24" s="57"/>
      <c r="AB24" s="57"/>
      <c r="AC24" s="57"/>
      <c r="AD24" s="57"/>
      <c r="AE24" s="23"/>
      <c r="AF24" s="23"/>
      <c r="AI24" s="31"/>
    </row>
    <row r="25" spans="1:40" ht="19.5" customHeight="1" x14ac:dyDescent="0.15">
      <c r="A25" s="32"/>
      <c r="B25" s="33"/>
      <c r="C25" s="196" t="s">
        <v>65</v>
      </c>
      <c r="D25" s="196"/>
      <c r="E25" s="196"/>
      <c r="F25" s="196"/>
      <c r="G25" s="196"/>
      <c r="H25" s="196"/>
      <c r="I25" s="196"/>
      <c r="J25" s="196"/>
      <c r="K25" s="196"/>
      <c r="L25" s="196"/>
      <c r="M25" s="50" t="s">
        <v>23</v>
      </c>
      <c r="N25" s="138" t="str">
        <f>IF(AND(D17&gt;=500,O17&gt;=500,Z17&gt;=500,D20&gt;=500,O20&gt;=500,Z20&gt;=500,D23&gt;=500,O23&gt;=500,Z23&gt;=500),"適合","不適合")</f>
        <v>不適合</v>
      </c>
      <c r="O25" s="138"/>
      <c r="P25" s="138"/>
      <c r="Q25" s="138"/>
      <c r="R25" s="33" t="s">
        <v>37</v>
      </c>
      <c r="S25" s="50" t="s">
        <v>66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</row>
    <row r="26" spans="1:40" ht="16.5" customHeight="1" x14ac:dyDescent="0.15">
      <c r="A26" s="215" t="s">
        <v>119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121" t="s">
        <v>36</v>
      </c>
      <c r="O26" s="122"/>
      <c r="P26" s="122"/>
      <c r="Q26" s="122"/>
      <c r="R26" s="122"/>
      <c r="S26" s="122"/>
      <c r="T26" s="123"/>
      <c r="U26" s="21"/>
      <c r="V26" s="21"/>
      <c r="W26" s="21"/>
      <c r="X26" s="14"/>
      <c r="Y26" s="14"/>
      <c r="Z26" s="14"/>
      <c r="AA26" s="14"/>
      <c r="AB26" s="14"/>
      <c r="AC26" s="14"/>
      <c r="AD26" s="14"/>
      <c r="AE26" s="14"/>
      <c r="AF26" s="14"/>
      <c r="AG26" s="21"/>
      <c r="AH26" s="21"/>
      <c r="AI26" s="24"/>
      <c r="AN26" s="36"/>
    </row>
    <row r="27" spans="1:40" ht="6" customHeight="1" x14ac:dyDescent="0.15">
      <c r="A27" s="37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2"/>
      <c r="V27" s="22"/>
      <c r="W27" s="22"/>
      <c r="X27" s="23"/>
      <c r="Y27" s="23"/>
      <c r="Z27" s="23"/>
      <c r="AA27" s="23"/>
      <c r="AB27" s="23"/>
      <c r="AC27" s="23"/>
      <c r="AD27" s="23"/>
      <c r="AE27" s="23"/>
      <c r="AF27" s="23"/>
      <c r="AG27" s="22"/>
      <c r="AH27" s="22"/>
      <c r="AI27" s="26"/>
    </row>
    <row r="28" spans="1:40" ht="6" customHeight="1" x14ac:dyDescent="0.1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2"/>
      <c r="L28" s="22"/>
      <c r="M28" s="23"/>
      <c r="N28" s="23"/>
      <c r="O28" s="23"/>
      <c r="P28" s="23"/>
      <c r="Q28" s="23"/>
      <c r="R28" s="23"/>
      <c r="S28" s="22"/>
      <c r="T28" s="22"/>
      <c r="U28" s="22"/>
      <c r="V28" s="22"/>
      <c r="W28" s="22"/>
      <c r="X28" s="23"/>
      <c r="Y28" s="23"/>
      <c r="Z28" s="23"/>
      <c r="AA28" s="23"/>
      <c r="AB28" s="23"/>
      <c r="AC28" s="23"/>
      <c r="AD28" s="23"/>
      <c r="AE28" s="23"/>
      <c r="AF28" s="23"/>
      <c r="AG28" s="22"/>
      <c r="AH28" s="22"/>
      <c r="AI28" s="26"/>
    </row>
    <row r="29" spans="1:40" ht="19.5" customHeight="1" x14ac:dyDescent="0.15">
      <c r="A29" s="29"/>
      <c r="B29" s="7"/>
      <c r="C29" s="7"/>
      <c r="D29" s="118"/>
      <c r="E29" s="119"/>
      <c r="F29" s="119"/>
      <c r="G29" s="119"/>
      <c r="H29" s="120"/>
      <c r="I29" s="25" t="s">
        <v>118</v>
      </c>
      <c r="J29" s="23"/>
      <c r="K29" s="7"/>
      <c r="L29" s="7"/>
      <c r="M29" s="7"/>
      <c r="N29" s="7"/>
      <c r="O29" s="118"/>
      <c r="P29" s="119"/>
      <c r="Q29" s="119"/>
      <c r="R29" s="119"/>
      <c r="S29" s="120"/>
      <c r="T29" s="25" t="s">
        <v>118</v>
      </c>
      <c r="U29" s="23"/>
      <c r="V29" s="7"/>
      <c r="W29" s="7"/>
      <c r="X29" s="7"/>
      <c r="Y29" s="7"/>
      <c r="Z29" s="118"/>
      <c r="AA29" s="119"/>
      <c r="AB29" s="119"/>
      <c r="AC29" s="119"/>
      <c r="AD29" s="120"/>
      <c r="AE29" s="25" t="s">
        <v>118</v>
      </c>
      <c r="AF29" s="23"/>
      <c r="AG29" s="22"/>
      <c r="AH29" s="22"/>
      <c r="AI29" s="26"/>
    </row>
    <row r="30" spans="1:40" ht="4.1500000000000004" customHeight="1" x14ac:dyDescent="0.15">
      <c r="A30" s="29"/>
      <c r="B30" s="11"/>
      <c r="C30" s="7"/>
      <c r="D30" s="7"/>
      <c r="E30" s="7"/>
      <c r="F30" s="7"/>
      <c r="G30" s="7"/>
      <c r="H30" s="7"/>
      <c r="I30" s="4"/>
      <c r="J30" s="7"/>
      <c r="K30" s="8"/>
      <c r="L30" s="9"/>
      <c r="M30" s="7"/>
      <c r="N30" s="7"/>
      <c r="O30" s="7"/>
      <c r="P30" s="7"/>
      <c r="Q30" s="7"/>
      <c r="R30" s="7"/>
      <c r="S30" s="7"/>
      <c r="T30" s="4"/>
      <c r="U30" s="7"/>
      <c r="V30" s="9"/>
      <c r="W30" s="9"/>
      <c r="X30" s="7"/>
      <c r="Y30" s="7"/>
      <c r="Z30" s="7"/>
      <c r="AA30" s="7"/>
      <c r="AB30" s="7"/>
      <c r="AC30" s="7"/>
      <c r="AD30" s="7"/>
      <c r="AE30" s="4"/>
      <c r="AF30" s="7"/>
      <c r="AG30" s="22"/>
      <c r="AH30" s="11"/>
      <c r="AI30" s="26"/>
    </row>
    <row r="31" spans="1:40" ht="4.1500000000000004" customHeight="1" x14ac:dyDescent="0.15">
      <c r="A31" s="29"/>
      <c r="B31" s="11"/>
      <c r="C31" s="7"/>
      <c r="D31" s="7"/>
      <c r="E31" s="7"/>
      <c r="F31" s="7"/>
      <c r="G31" s="7"/>
      <c r="H31" s="7"/>
      <c r="I31" s="4"/>
      <c r="J31" s="7"/>
      <c r="K31" s="7"/>
      <c r="L31" s="7"/>
      <c r="M31" s="7"/>
      <c r="N31" s="7"/>
      <c r="O31" s="7"/>
      <c r="P31" s="7"/>
      <c r="Q31" s="7"/>
      <c r="R31" s="7"/>
      <c r="S31" s="7"/>
      <c r="T31" s="4"/>
      <c r="U31" s="7"/>
      <c r="V31" s="7"/>
      <c r="W31" s="7"/>
      <c r="X31" s="7"/>
      <c r="Y31" s="7"/>
      <c r="Z31" s="7"/>
      <c r="AA31" s="7"/>
      <c r="AB31" s="7"/>
      <c r="AC31" s="7"/>
      <c r="AD31" s="7"/>
      <c r="AE31" s="4"/>
      <c r="AF31" s="7"/>
      <c r="AG31" s="5"/>
      <c r="AH31" s="11"/>
      <c r="AI31" s="6"/>
    </row>
    <row r="32" spans="1:40" ht="19.5" customHeight="1" x14ac:dyDescent="0.15">
      <c r="A32" s="155" t="s">
        <v>51</v>
      </c>
      <c r="B32" s="151"/>
      <c r="C32" s="7"/>
      <c r="D32" s="118"/>
      <c r="E32" s="119"/>
      <c r="F32" s="119"/>
      <c r="G32" s="119"/>
      <c r="H32" s="120"/>
      <c r="I32" s="25" t="s">
        <v>118</v>
      </c>
      <c r="J32" s="23"/>
      <c r="K32" s="7"/>
      <c r="L32" s="7"/>
      <c r="M32" s="7"/>
      <c r="N32" s="7"/>
      <c r="O32" s="118"/>
      <c r="P32" s="119"/>
      <c r="Q32" s="119"/>
      <c r="R32" s="119"/>
      <c r="S32" s="120"/>
      <c r="T32" s="25" t="s">
        <v>118</v>
      </c>
      <c r="U32" s="23"/>
      <c r="V32" s="7"/>
      <c r="W32" s="7"/>
      <c r="X32" s="7"/>
      <c r="Y32" s="7"/>
      <c r="Z32" s="118"/>
      <c r="AA32" s="119"/>
      <c r="AB32" s="119"/>
      <c r="AC32" s="119"/>
      <c r="AD32" s="120"/>
      <c r="AE32" s="25" t="s">
        <v>118</v>
      </c>
      <c r="AF32" s="23"/>
      <c r="AG32" s="153" t="s">
        <v>21</v>
      </c>
      <c r="AH32" s="153"/>
      <c r="AI32" s="154"/>
    </row>
    <row r="33" spans="1:50" ht="4.1500000000000004" customHeight="1" x14ac:dyDescent="0.2">
      <c r="A33" s="30"/>
      <c r="B33" s="11"/>
      <c r="C33" s="7"/>
      <c r="D33" s="7"/>
      <c r="E33" s="7"/>
      <c r="F33" s="7"/>
      <c r="G33" s="7"/>
      <c r="H33" s="7"/>
      <c r="I33" s="3"/>
      <c r="J33" s="7"/>
      <c r="K33" s="3"/>
      <c r="L33" s="3"/>
      <c r="M33" s="7"/>
      <c r="N33" s="7"/>
      <c r="O33" s="7"/>
      <c r="P33" s="7"/>
      <c r="Q33" s="7"/>
      <c r="R33" s="7"/>
      <c r="S33" s="7"/>
      <c r="T33" s="3"/>
      <c r="U33" s="7"/>
      <c r="V33" s="3"/>
      <c r="W33" s="3"/>
      <c r="X33" s="7"/>
      <c r="Y33" s="7"/>
      <c r="Z33" s="7"/>
      <c r="AA33" s="7"/>
      <c r="AB33" s="7"/>
      <c r="AC33" s="7"/>
      <c r="AD33" s="7"/>
      <c r="AE33" s="3"/>
      <c r="AF33" s="7"/>
      <c r="AH33" s="11"/>
      <c r="AI33" s="31"/>
    </row>
    <row r="34" spans="1:50" ht="4.1500000000000004" customHeight="1" x14ac:dyDescent="0.2">
      <c r="A34" s="30"/>
      <c r="B34" s="7"/>
      <c r="C34" s="7"/>
      <c r="D34" s="7"/>
      <c r="E34" s="7"/>
      <c r="F34" s="7"/>
      <c r="G34" s="7"/>
      <c r="H34" s="7"/>
      <c r="I34" s="4"/>
      <c r="J34" s="7"/>
      <c r="K34" s="3"/>
      <c r="L34" s="3"/>
      <c r="M34" s="7"/>
      <c r="N34" s="7"/>
      <c r="O34" s="7"/>
      <c r="P34" s="7"/>
      <c r="Q34" s="7"/>
      <c r="R34" s="7"/>
      <c r="S34" s="7"/>
      <c r="T34" s="4"/>
      <c r="U34" s="7"/>
      <c r="V34" s="3"/>
      <c r="W34" s="3"/>
      <c r="X34" s="7"/>
      <c r="Y34" s="7"/>
      <c r="Z34" s="7"/>
      <c r="AA34" s="7"/>
      <c r="AB34" s="7"/>
      <c r="AC34" s="7"/>
      <c r="AD34" s="7"/>
      <c r="AE34" s="4"/>
      <c r="AF34" s="7"/>
      <c r="AI34" s="31"/>
    </row>
    <row r="35" spans="1:50" ht="19.5" customHeight="1" x14ac:dyDescent="0.15">
      <c r="A35" s="30"/>
      <c r="D35" s="110"/>
      <c r="E35" s="111"/>
      <c r="F35" s="111"/>
      <c r="G35" s="111"/>
      <c r="H35" s="112"/>
      <c r="I35" s="25" t="s">
        <v>118</v>
      </c>
      <c r="J35" s="23"/>
      <c r="O35" s="110"/>
      <c r="P35" s="111"/>
      <c r="Q35" s="111"/>
      <c r="R35" s="111"/>
      <c r="S35" s="112"/>
      <c r="T35" s="25" t="s">
        <v>118</v>
      </c>
      <c r="U35" s="23"/>
      <c r="Z35" s="110"/>
      <c r="AA35" s="111"/>
      <c r="AB35" s="111"/>
      <c r="AC35" s="111"/>
      <c r="AD35" s="112"/>
      <c r="AE35" s="25" t="s">
        <v>118</v>
      </c>
      <c r="AF35" s="23"/>
      <c r="AI35" s="31"/>
    </row>
    <row r="36" spans="1:50" ht="8.25" customHeight="1" x14ac:dyDescent="0.15">
      <c r="A36" s="30"/>
      <c r="D36" s="57"/>
      <c r="E36" s="57"/>
      <c r="F36" s="57"/>
      <c r="G36" s="57"/>
      <c r="H36" s="57"/>
      <c r="I36" s="23"/>
      <c r="J36" s="23"/>
      <c r="O36" s="57"/>
      <c r="P36" s="57"/>
      <c r="Q36" s="57"/>
      <c r="R36" s="57"/>
      <c r="S36" s="57"/>
      <c r="T36" s="23"/>
      <c r="U36" s="23"/>
      <c r="Z36" s="57"/>
      <c r="AA36" s="57"/>
      <c r="AB36" s="57"/>
      <c r="AC36" s="57"/>
      <c r="AD36" s="57"/>
      <c r="AE36" s="23"/>
      <c r="AF36" s="23"/>
      <c r="AI36" s="31"/>
    </row>
    <row r="37" spans="1:50" ht="19.5" customHeight="1" x14ac:dyDescent="0.15">
      <c r="A37" s="38"/>
      <c r="B37" s="33"/>
      <c r="C37" s="196" t="s">
        <v>67</v>
      </c>
      <c r="D37" s="196"/>
      <c r="E37" s="196"/>
      <c r="F37" s="196"/>
      <c r="G37" s="196"/>
      <c r="H37" s="196"/>
      <c r="I37" s="196"/>
      <c r="J37" s="196"/>
      <c r="K37" s="196"/>
      <c r="L37" s="196"/>
      <c r="M37" s="50" t="s">
        <v>23</v>
      </c>
      <c r="N37" s="138" t="str">
        <f>IF(AND(D29&gt;=300,O29&gt;=300,Z29&gt;=300,D32&gt;=300,O32&gt;=300,Z32&gt;=300,D35&gt;=300,O35&gt;=300,Z35&gt;=300),"適合","不適合")</f>
        <v>不適合</v>
      </c>
      <c r="O37" s="138"/>
      <c r="P37" s="138"/>
      <c r="Q37" s="138"/>
      <c r="R37" s="33" t="s">
        <v>37</v>
      </c>
      <c r="S37" s="50" t="s">
        <v>66</v>
      </c>
      <c r="T37" s="33"/>
      <c r="U37" s="33"/>
      <c r="V37" s="33"/>
      <c r="W37" s="33"/>
      <c r="X37" s="33"/>
      <c r="Y37" s="33"/>
      <c r="Z37" s="33"/>
      <c r="AD37" s="33"/>
      <c r="AE37" s="33"/>
      <c r="AF37" s="33"/>
      <c r="AG37" s="39"/>
      <c r="AH37" s="39"/>
      <c r="AI37" s="40"/>
    </row>
    <row r="38" spans="1:50" ht="15" customHeight="1" x14ac:dyDescent="0.15">
      <c r="A38" s="41"/>
      <c r="B38" s="210" t="s">
        <v>64</v>
      </c>
      <c r="C38" s="42"/>
      <c r="G38" s="43" t="s">
        <v>120</v>
      </c>
      <c r="H38" s="43"/>
      <c r="I38" s="43"/>
      <c r="J38" s="43"/>
      <c r="K38" s="43"/>
      <c r="M38" s="43" t="s">
        <v>121</v>
      </c>
      <c r="N38" s="43"/>
      <c r="O38" s="43"/>
      <c r="P38" s="43"/>
      <c r="Q38" s="43"/>
      <c r="S38" s="43" t="s">
        <v>39</v>
      </c>
      <c r="T38" s="43"/>
      <c r="U38" s="43"/>
      <c r="V38" s="43"/>
      <c r="W38" s="43"/>
      <c r="X38" s="43"/>
      <c r="Y38" s="44"/>
      <c r="Z38" s="12" t="s">
        <v>34</v>
      </c>
      <c r="AA38" s="12"/>
      <c r="AB38" s="12"/>
      <c r="AC38" s="103" t="s">
        <v>58</v>
      </c>
      <c r="AD38" s="104"/>
      <c r="AE38" s="104"/>
      <c r="AF38" s="105"/>
      <c r="AG38" s="167" t="s">
        <v>32</v>
      </c>
      <c r="AH38" s="168"/>
      <c r="AI38" s="169"/>
    </row>
    <row r="39" spans="1:50" ht="25.15" customHeight="1" x14ac:dyDescent="0.15">
      <c r="A39" s="45"/>
      <c r="B39" s="211"/>
      <c r="C39" s="46"/>
      <c r="D39" s="158" t="s">
        <v>36</v>
      </c>
      <c r="E39" s="159"/>
      <c r="F39" s="159"/>
      <c r="G39" s="10" t="s">
        <v>23</v>
      </c>
      <c r="H39" s="140" t="str">
        <f>IF(MAX(D17,O17,Z17,D20,O20,Z20,D23,O23,AM29)=0,"",MAX(D17,O17,Z17,D20,O20,Z20,D23,O23,Z23))</f>
        <v/>
      </c>
      <c r="I39" s="140"/>
      <c r="J39" s="140"/>
      <c r="K39" s="82" t="s">
        <v>37</v>
      </c>
      <c r="L39" s="83"/>
      <c r="M39" s="82" t="s">
        <v>23</v>
      </c>
      <c r="N39" s="140" t="str">
        <f>IF(MIN(D17,O17,Z17,D20,O20,Z20,D23,O23,Z23)=0,"",MIN(D17,O17,Z17,D20,O20,Z20,D23,O23,Z23))</f>
        <v/>
      </c>
      <c r="O39" s="140"/>
      <c r="P39" s="140"/>
      <c r="Q39" s="10" t="s">
        <v>37</v>
      </c>
      <c r="R39" s="56"/>
      <c r="S39" s="10"/>
      <c r="T39" s="10" t="s">
        <v>23</v>
      </c>
      <c r="U39" s="140" t="str">
        <f>IF(N39="","",IF(N39&gt;0,(IF((H39/N39)&lt;=INT(H39/N39),INT(H39/N39),INT(H39/N39)+1)),""))</f>
        <v/>
      </c>
      <c r="V39" s="140"/>
      <c r="W39" s="64" t="s">
        <v>38</v>
      </c>
      <c r="X39" s="10"/>
      <c r="Y39" s="10" t="s">
        <v>37</v>
      </c>
      <c r="Z39" s="170" t="str">
        <f>IF(U39&lt;=10,"✔","")</f>
        <v/>
      </c>
      <c r="AA39" s="149"/>
      <c r="AB39" s="36" t="s">
        <v>17</v>
      </c>
      <c r="AC39" s="58"/>
      <c r="AD39" s="149" t="str">
        <f>IF(AND(U39&gt;10,U39&lt;=20),"✔","")</f>
        <v/>
      </c>
      <c r="AE39" s="149"/>
      <c r="AF39" s="47" t="s">
        <v>33</v>
      </c>
      <c r="AG39" s="170" t="str">
        <f>IF(U39&gt;20,"✔","")</f>
        <v>✔</v>
      </c>
      <c r="AH39" s="149"/>
      <c r="AI39" s="46" t="s">
        <v>18</v>
      </c>
      <c r="AT39" t="str">
        <f>IF(NOT(Z39=""),AB39,AU39)</f>
        <v>不適</v>
      </c>
      <c r="AU39" t="str">
        <f>IF(NOT(AD39=""),AF39,AV39)</f>
        <v>不適</v>
      </c>
      <c r="AV39" t="str">
        <f>IF(NOT(AG39=""),AI39,"")</f>
        <v>不適</v>
      </c>
      <c r="AW39">
        <f>IF(D17&lt;500,1,0)</f>
        <v>1</v>
      </c>
      <c r="AX39">
        <f>IF(D29&lt;300,1,0)</f>
        <v>1</v>
      </c>
    </row>
    <row r="40" spans="1:50" ht="25.15" customHeight="1" x14ac:dyDescent="0.15">
      <c r="A40" s="45"/>
      <c r="B40" s="212"/>
      <c r="C40" s="46"/>
      <c r="D40" s="213" t="s">
        <v>35</v>
      </c>
      <c r="E40" s="214"/>
      <c r="F40" s="214"/>
      <c r="G40" s="10" t="s">
        <v>23</v>
      </c>
      <c r="H40" s="140" t="str">
        <f>IF(MAX(D29,O29,Z29,D32,O32,Z32,D35,O35,Z35)=0,"",MAX(D29,O29,Z29,D32,O32,Z32,D35,O35,Z35))</f>
        <v/>
      </c>
      <c r="I40" s="140"/>
      <c r="J40" s="140"/>
      <c r="K40" s="82" t="s">
        <v>37</v>
      </c>
      <c r="L40" s="83"/>
      <c r="M40" s="82" t="s">
        <v>23</v>
      </c>
      <c r="N40" s="140" t="str">
        <f>IF(MIN(D29,O29,Z29,D32,O32,Z32,D35,O35,Z35)=0,"",MIN(D29,O29,Z29,D32,O32,Z32,D35,O35,Z35))</f>
        <v/>
      </c>
      <c r="O40" s="140"/>
      <c r="P40" s="140"/>
      <c r="Q40" s="10" t="s">
        <v>37</v>
      </c>
      <c r="R40" s="56"/>
      <c r="S40" s="10"/>
      <c r="T40" s="10" t="s">
        <v>23</v>
      </c>
      <c r="U40" s="106" t="str">
        <f>IF(N40="","",IF(N40&gt;0,(IF((H40/N40)&lt;=INT(H40/N40),INT(H40/N40),INT(H40/N40)+1)),""))</f>
        <v/>
      </c>
      <c r="V40" s="106"/>
      <c r="W40" s="64" t="s">
        <v>38</v>
      </c>
      <c r="X40" s="64"/>
      <c r="Y40" s="10" t="s">
        <v>37</v>
      </c>
      <c r="Z40" s="170" t="str">
        <f>IF(U40&lt;=10,"✔","")</f>
        <v/>
      </c>
      <c r="AA40" s="149"/>
      <c r="AB40" s="59" t="s">
        <v>17</v>
      </c>
      <c r="AC40" s="60"/>
      <c r="AD40" s="149" t="str">
        <f>IF(AND(U40&gt;10,U40&lt;=20),"✔","")</f>
        <v/>
      </c>
      <c r="AE40" s="149"/>
      <c r="AF40" s="61" t="s">
        <v>33</v>
      </c>
      <c r="AG40" s="170" t="str">
        <f>IF(U40&gt;20,"✔","")</f>
        <v>✔</v>
      </c>
      <c r="AH40" s="149"/>
      <c r="AI40" s="48" t="s">
        <v>18</v>
      </c>
      <c r="AT40" t="str">
        <f>IF(NOT(Z40=""),AB40,AU40)</f>
        <v>不適</v>
      </c>
      <c r="AU40" t="str">
        <f>IF(NOT(AD40=""),AF40,AV40)</f>
        <v>不適</v>
      </c>
      <c r="AV40" t="str">
        <f>IF(NOT(AG40=""),AI40,"")</f>
        <v>不適</v>
      </c>
      <c r="AW40">
        <f>IF(D20&lt;500,1,0)</f>
        <v>1</v>
      </c>
      <c r="AX40">
        <f>IF(D32&lt;300,1,0)</f>
        <v>1</v>
      </c>
    </row>
    <row r="41" spans="1:50" ht="19.5" customHeight="1" x14ac:dyDescent="0.2">
      <c r="A41" s="41"/>
      <c r="B41" s="18" t="s">
        <v>52</v>
      </c>
      <c r="C41" s="42"/>
      <c r="D41" s="218" t="s">
        <v>75</v>
      </c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20"/>
      <c r="Z41" s="224"/>
      <c r="AA41" s="225"/>
      <c r="AB41" s="163" t="s">
        <v>41</v>
      </c>
      <c r="AC41" s="163"/>
      <c r="AD41" s="164"/>
      <c r="AE41" s="141"/>
      <c r="AF41" s="142"/>
      <c r="AG41" s="160" t="s">
        <v>42</v>
      </c>
      <c r="AH41" s="161"/>
      <c r="AI41" s="162"/>
      <c r="AL41" s="62" t="s">
        <v>68</v>
      </c>
      <c r="AT41" t="str">
        <f>IF(NOT(Z41=""),AB41,AU41)</f>
        <v>選択して</v>
      </c>
      <c r="AU41" t="str">
        <f>IF(NOT(AE41=""),AG41,"選択して")</f>
        <v>選択して</v>
      </c>
      <c r="AW41">
        <f>IF(D23&lt;500,1,0)</f>
        <v>1</v>
      </c>
      <c r="AX41">
        <f>IF(D35&lt;300,1,0)</f>
        <v>1</v>
      </c>
    </row>
    <row r="42" spans="1:50" ht="22.5" customHeight="1" x14ac:dyDescent="0.2">
      <c r="A42" s="45"/>
      <c r="B42" s="36" t="s">
        <v>53</v>
      </c>
      <c r="C42" s="46"/>
      <c r="D42" s="186" t="s">
        <v>40</v>
      </c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8"/>
      <c r="Z42" s="177"/>
      <c r="AA42" s="178"/>
      <c r="AB42" s="159" t="s">
        <v>41</v>
      </c>
      <c r="AC42" s="159"/>
      <c r="AD42" s="197"/>
      <c r="AE42" s="177"/>
      <c r="AF42" s="178"/>
      <c r="AG42" s="193" t="s">
        <v>42</v>
      </c>
      <c r="AH42" s="194"/>
      <c r="AI42" s="195"/>
      <c r="AL42" s="63" t="s">
        <v>69</v>
      </c>
      <c r="AT42" t="str">
        <f>IF(NOT(Z42=""),AB42,AU42)</f>
        <v>選択して</v>
      </c>
      <c r="AU42" t="str">
        <f>IF(NOT(AE42=""),AG42,"選択して")</f>
        <v>選択して</v>
      </c>
      <c r="AW42">
        <f>IF(O17&lt;500,1,0)</f>
        <v>1</v>
      </c>
      <c r="AX42">
        <f>IF(O29&lt;300,1,0)</f>
        <v>1</v>
      </c>
    </row>
    <row r="43" spans="1:50" ht="19.5" customHeight="1" x14ac:dyDescent="0.15">
      <c r="A43" s="45"/>
      <c r="B43" s="36" t="s">
        <v>54</v>
      </c>
      <c r="C43" s="46"/>
      <c r="D43" s="189" t="s">
        <v>76</v>
      </c>
      <c r="E43" s="179" t="s">
        <v>123</v>
      </c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80"/>
      <c r="Z43" s="191"/>
      <c r="AA43" s="192"/>
      <c r="AB43" s="165" t="s">
        <v>41</v>
      </c>
      <c r="AC43" s="165"/>
      <c r="AD43" s="166"/>
      <c r="AE43" s="191"/>
      <c r="AF43" s="192"/>
      <c r="AG43" s="146" t="s">
        <v>42</v>
      </c>
      <c r="AH43" s="147"/>
      <c r="AI43" s="148"/>
      <c r="AL43" t="s">
        <v>71</v>
      </c>
      <c r="AT43" t="str">
        <f>IF(NOT(Z43=""),AB43,AU43)</f>
        <v>選択して</v>
      </c>
      <c r="AU43" t="str">
        <f>IF(NOT(AE43=""),AG43,AT44)</f>
        <v>選択して</v>
      </c>
      <c r="AW43">
        <f>IF(O20&lt;500,1,0)</f>
        <v>1</v>
      </c>
      <c r="AX43">
        <f>IF(O32&lt;300,1,0)</f>
        <v>1</v>
      </c>
    </row>
    <row r="44" spans="1:50" ht="19.5" customHeight="1" x14ac:dyDescent="0.15">
      <c r="A44" s="49"/>
      <c r="B44" s="50" t="s">
        <v>55</v>
      </c>
      <c r="C44" s="48"/>
      <c r="D44" s="190"/>
      <c r="E44" s="156" t="s">
        <v>79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7"/>
      <c r="Z44" s="198"/>
      <c r="AA44" s="199"/>
      <c r="AB44" s="33"/>
      <c r="AC44" s="196" t="s">
        <v>43</v>
      </c>
      <c r="AD44" s="196"/>
      <c r="AE44" s="196"/>
      <c r="AF44" s="196"/>
      <c r="AG44" s="196"/>
      <c r="AH44" s="39"/>
      <c r="AI44" s="40"/>
      <c r="AL44" t="s">
        <v>72</v>
      </c>
      <c r="AT44" t="str">
        <f>IF(NOT(Z44=""),AC44,"選択して")</f>
        <v>選択して</v>
      </c>
      <c r="AW44">
        <f>IF(O23&lt;500,1,0)</f>
        <v>1</v>
      </c>
      <c r="AX44">
        <f>IF(O35&lt;300,1,0)</f>
        <v>1</v>
      </c>
    </row>
    <row r="45" spans="1:50" ht="20.25" customHeight="1" x14ac:dyDescent="0.15">
      <c r="A45" s="41" t="s">
        <v>56</v>
      </c>
      <c r="B45" s="51" t="s">
        <v>57</v>
      </c>
      <c r="C45" s="52"/>
      <c r="D45" s="35" t="s">
        <v>47</v>
      </c>
      <c r="E45" s="172" t="s">
        <v>122</v>
      </c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2"/>
      <c r="AA45" s="172"/>
      <c r="AB45" s="173"/>
      <c r="AC45" s="173"/>
      <c r="AD45" s="173"/>
      <c r="AE45" s="173"/>
      <c r="AF45" s="173"/>
      <c r="AG45" s="173"/>
      <c r="AH45" s="173"/>
      <c r="AI45" s="174"/>
      <c r="AW45">
        <f>IF(Z17&lt;500,1,0)</f>
        <v>1</v>
      </c>
      <c r="AX45">
        <f>IF(Z29&lt;300,1,0)</f>
        <v>1</v>
      </c>
    </row>
    <row r="46" spans="1:50" ht="20.25" customHeight="1" x14ac:dyDescent="0.15">
      <c r="A46" s="53"/>
      <c r="C46" s="34"/>
      <c r="D46" s="54" t="s">
        <v>48</v>
      </c>
      <c r="E46" s="175" t="s">
        <v>44</v>
      </c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6"/>
      <c r="AL46" t="s">
        <v>73</v>
      </c>
      <c r="AW46">
        <f>IF(Z20&lt;500,1,0)</f>
        <v>1</v>
      </c>
      <c r="AX46">
        <f>IF(Z32&lt;300,1,0)</f>
        <v>1</v>
      </c>
    </row>
    <row r="47" spans="1:50" ht="18.75" customHeight="1" x14ac:dyDescent="0.15">
      <c r="A47" s="181" t="s">
        <v>45</v>
      </c>
      <c r="B47" s="182"/>
      <c r="C47" s="182"/>
      <c r="D47" s="183"/>
      <c r="E47" s="184"/>
      <c r="F47" s="122" t="s">
        <v>46</v>
      </c>
      <c r="G47" s="122"/>
      <c r="H47" s="122"/>
      <c r="I47" s="122"/>
      <c r="J47" s="122"/>
      <c r="K47" s="122"/>
      <c r="L47" s="185"/>
      <c r="M47" s="171"/>
      <c r="N47" s="171"/>
      <c r="O47" s="122" t="s">
        <v>77</v>
      </c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71"/>
      <c r="AA47" s="171"/>
      <c r="AB47" s="122"/>
      <c r="AC47" s="122"/>
      <c r="AD47" s="122"/>
      <c r="AE47" s="122"/>
      <c r="AF47" s="122"/>
      <c r="AG47" s="122"/>
      <c r="AH47" s="122"/>
      <c r="AI47" s="123"/>
      <c r="AW47">
        <f>IF(Z23&lt;500,1,0)</f>
        <v>1</v>
      </c>
      <c r="AX47">
        <f>IF(Z35&lt;300,1,0)</f>
        <v>1</v>
      </c>
    </row>
    <row r="48" spans="1:50" ht="16.5" customHeight="1" x14ac:dyDescent="0.15">
      <c r="A48" s="143" t="s">
        <v>70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5"/>
      <c r="AW48">
        <f>SUM(AW39:AW47)</f>
        <v>9</v>
      </c>
      <c r="AX48">
        <f>SUM(AX39:AX47)</f>
        <v>9</v>
      </c>
    </row>
    <row r="49" spans="1:35" ht="16.149999999999999" customHeight="1" x14ac:dyDescent="0.15">
      <c r="A49" s="207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9"/>
    </row>
    <row r="50" spans="1:35" ht="19.149999999999999" customHeight="1" x14ac:dyDescent="0.15">
      <c r="A50" s="200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2"/>
    </row>
    <row r="51" spans="1:35" ht="19.149999999999999" customHeight="1" x14ac:dyDescent="0.15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2"/>
    </row>
    <row r="52" spans="1:35" ht="19.149999999999999" customHeight="1" x14ac:dyDescent="0.1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5"/>
    </row>
    <row r="56" spans="1:35" x14ac:dyDescent="0.15">
      <c r="M56" s="55"/>
    </row>
  </sheetData>
  <sheetProtection sheet="1" objects="1" scenarios="1" formatCells="0" selectLockedCells="1"/>
  <dataConsolidate/>
  <mergeCells count="147">
    <mergeCell ref="E44:Y44"/>
    <mergeCell ref="Z44:AA44"/>
    <mergeCell ref="AC44:AG44"/>
    <mergeCell ref="A48:AI48"/>
    <mergeCell ref="A49:AI49"/>
    <mergeCell ref="A50:AI52"/>
    <mergeCell ref="A47:C47"/>
    <mergeCell ref="D47:E47"/>
    <mergeCell ref="F47:L47"/>
    <mergeCell ref="M47:N47"/>
    <mergeCell ref="O47:Y47"/>
    <mergeCell ref="Z47:AA47"/>
    <mergeCell ref="AB47:AG47"/>
    <mergeCell ref="AH47:AI47"/>
    <mergeCell ref="E45:AI45"/>
    <mergeCell ref="E46:AI46"/>
    <mergeCell ref="AE43:AF43"/>
    <mergeCell ref="D41:Y41"/>
    <mergeCell ref="Z41:AA41"/>
    <mergeCell ref="AB41:AD41"/>
    <mergeCell ref="AE41:AF41"/>
    <mergeCell ref="AG41:AI41"/>
    <mergeCell ref="D40:F40"/>
    <mergeCell ref="H40:J40"/>
    <mergeCell ref="N40:P40"/>
    <mergeCell ref="U40:V40"/>
    <mergeCell ref="Z40:AA40"/>
    <mergeCell ref="AD40:AE40"/>
    <mergeCell ref="D42:Y42"/>
    <mergeCell ref="Z42:AA42"/>
    <mergeCell ref="AB42:AD42"/>
    <mergeCell ref="AE42:AF42"/>
    <mergeCell ref="AG42:AI42"/>
    <mergeCell ref="D43:D44"/>
    <mergeCell ref="E43:Y43"/>
    <mergeCell ref="Z43:AA43"/>
    <mergeCell ref="AB43:AD43"/>
    <mergeCell ref="AG43:AI43"/>
    <mergeCell ref="A32:B32"/>
    <mergeCell ref="D32:H32"/>
    <mergeCell ref="O32:S32"/>
    <mergeCell ref="Z32:AD32"/>
    <mergeCell ref="AD39:AE39"/>
    <mergeCell ref="AG39:AH39"/>
    <mergeCell ref="AG32:AI32"/>
    <mergeCell ref="D35:H35"/>
    <mergeCell ref="O35:S35"/>
    <mergeCell ref="Z35:AD35"/>
    <mergeCell ref="C37:L37"/>
    <mergeCell ref="N37:Q37"/>
    <mergeCell ref="B38:B40"/>
    <mergeCell ref="AC38:AF38"/>
    <mergeCell ref="AG38:AI38"/>
    <mergeCell ref="D39:F39"/>
    <mergeCell ref="H39:J39"/>
    <mergeCell ref="N39:P39"/>
    <mergeCell ref="U39:V39"/>
    <mergeCell ref="Z39:AA39"/>
    <mergeCell ref="AG40:AH40"/>
    <mergeCell ref="D23:H23"/>
    <mergeCell ref="O23:S23"/>
    <mergeCell ref="Z23:AD23"/>
    <mergeCell ref="C25:L25"/>
    <mergeCell ref="N25:Q25"/>
    <mergeCell ref="A26:M26"/>
    <mergeCell ref="N26:T26"/>
    <mergeCell ref="D29:H29"/>
    <mergeCell ref="O29:S29"/>
    <mergeCell ref="Z29:AD29"/>
    <mergeCell ref="AF14:AH14"/>
    <mergeCell ref="D17:H17"/>
    <mergeCell ref="O17:S17"/>
    <mergeCell ref="Z17:AD17"/>
    <mergeCell ref="A20:B20"/>
    <mergeCell ref="D20:H20"/>
    <mergeCell ref="O20:S20"/>
    <mergeCell ref="Z20:AD20"/>
    <mergeCell ref="AG20:AI20"/>
    <mergeCell ref="A14:E14"/>
    <mergeCell ref="F14:I14"/>
    <mergeCell ref="J14:K14"/>
    <mergeCell ref="M14:N14"/>
    <mergeCell ref="O14:P14"/>
    <mergeCell ref="R14:U14"/>
    <mergeCell ref="V14:Y14"/>
    <mergeCell ref="Z14:AB14"/>
    <mergeCell ref="AD14:AE14"/>
    <mergeCell ref="AB12:AD12"/>
    <mergeCell ref="AF12:AG12"/>
    <mergeCell ref="AH12:AI12"/>
    <mergeCell ref="A13:E13"/>
    <mergeCell ref="F13:Q13"/>
    <mergeCell ref="R13:U13"/>
    <mergeCell ref="V13:AI13"/>
    <mergeCell ref="AQ13:AS13"/>
    <mergeCell ref="AY13:BC13"/>
    <mergeCell ref="A12:J12"/>
    <mergeCell ref="K12:L12"/>
    <mergeCell ref="M12:N12"/>
    <mergeCell ref="O12:P12"/>
    <mergeCell ref="Q12:R12"/>
    <mergeCell ref="S12:T12"/>
    <mergeCell ref="U12:V12"/>
    <mergeCell ref="W12:X12"/>
    <mergeCell ref="Y12:Z12"/>
    <mergeCell ref="A10:E10"/>
    <mergeCell ref="F10:G10"/>
    <mergeCell ref="I10:J10"/>
    <mergeCell ref="L10:O10"/>
    <mergeCell ref="P10:Z10"/>
    <mergeCell ref="AA10:AD10"/>
    <mergeCell ref="AE10:AH10"/>
    <mergeCell ref="A11:D11"/>
    <mergeCell ref="E11:F11"/>
    <mergeCell ref="G11:H11"/>
    <mergeCell ref="I11:J11"/>
    <mergeCell ref="K11:L11"/>
    <mergeCell ref="M11:N11"/>
    <mergeCell ref="O11:R11"/>
    <mergeCell ref="S11:Y11"/>
    <mergeCell ref="Z11:AA11"/>
    <mergeCell ref="AB11:AD11"/>
    <mergeCell ref="AE11:AF11"/>
    <mergeCell ref="AG11:AI11"/>
    <mergeCell ref="X5:AG5"/>
    <mergeCell ref="R7:X7"/>
    <mergeCell ref="Z7:AG7"/>
    <mergeCell ref="AH7:AI7"/>
    <mergeCell ref="A9:E9"/>
    <mergeCell ref="F9:H9"/>
    <mergeCell ref="J9:K9"/>
    <mergeCell ref="M9:N9"/>
    <mergeCell ref="P9:U9"/>
    <mergeCell ref="V9:W9"/>
    <mergeCell ref="Y9:Z9"/>
    <mergeCell ref="AB9:AF9"/>
    <mergeCell ref="AG9:AI9"/>
    <mergeCell ref="F2:AG2"/>
    <mergeCell ref="AH2:AJ2"/>
    <mergeCell ref="V3:X3"/>
    <mergeCell ref="Y3:AB3"/>
    <mergeCell ref="AD3:AE3"/>
    <mergeCell ref="AG3:AH3"/>
    <mergeCell ref="B4:G4"/>
    <mergeCell ref="H4:P4"/>
    <mergeCell ref="Q4:V4"/>
    <mergeCell ref="Y4:AB4"/>
  </mergeCells>
  <phoneticPr fontId="1"/>
  <dataValidations count="4">
    <dataValidation type="list" allowBlank="1" showInputMessage="1" showErrorMessage="1" sqref="Z41:AA44 AF12:AG12 D47:E47 E11:F11 I11:J11 Z11:AA11 AE11:AF11 AE41:AF43 K12:L12 O12:P12 S12:T12 W12:X12 Z47 M47">
      <formula1>$AL$41</formula1>
    </dataValidation>
    <dataValidation type="list" allowBlank="1" showInputMessage="1" showErrorMessage="1" sqref="A49:AI49">
      <formula1>$AL$43:$AL$44</formula1>
    </dataValidation>
    <dataValidation type="list" allowBlank="1" showInputMessage="1" showErrorMessage="1" sqref="F13:Q13 V13:AI13">
      <formula1>$AJ$13:$AJ$14</formula1>
    </dataValidation>
    <dataValidation type="list" allowBlank="1" showInputMessage="1" showErrorMessage="1" sqref="AG9:AI9">
      <formula1>$AQ$9:$AQ$12</formula1>
    </dataValidation>
  </dataValidations>
  <pageMargins left="0.47244094488188981" right="0.19685039370078741" top="0.47244094488188981" bottom="0.55118110236220474" header="0.43307086614173229" footer="0.35433070866141736"/>
  <pageSetup paperSize="9" scale="96" orientation="portrait" cellComments="asDisplayed" horizontalDpi="4294967293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zoomScale="68" zoomScaleNormal="68" workbookViewId="0">
      <selection activeCell="B4" sqref="B4:Y8"/>
    </sheetView>
  </sheetViews>
  <sheetFormatPr defaultColWidth="9.125" defaultRowHeight="13.5" x14ac:dyDescent="0.15"/>
  <cols>
    <col min="25" max="25" width="32.875" customWidth="1"/>
  </cols>
  <sheetData>
    <row r="1" spans="1:25" x14ac:dyDescent="0.15">
      <c r="B1" s="254" t="s">
        <v>81</v>
      </c>
      <c r="C1" s="257" t="s">
        <v>82</v>
      </c>
      <c r="D1" s="257" t="s">
        <v>83</v>
      </c>
      <c r="E1" s="257" t="s">
        <v>84</v>
      </c>
      <c r="F1" s="257" t="s">
        <v>85</v>
      </c>
      <c r="G1" s="258" t="s">
        <v>86</v>
      </c>
      <c r="H1" s="250" t="s">
        <v>87</v>
      </c>
      <c r="I1" s="263" t="s">
        <v>88</v>
      </c>
      <c r="J1" s="266" t="s">
        <v>89</v>
      </c>
      <c r="K1" s="230"/>
      <c r="L1" s="230"/>
      <c r="M1" s="230"/>
      <c r="N1" s="230"/>
      <c r="O1" s="267"/>
      <c r="P1" s="229" t="s">
        <v>90</v>
      </c>
      <c r="Q1" s="230"/>
      <c r="R1" s="230"/>
      <c r="S1" s="230"/>
      <c r="T1" s="230"/>
      <c r="U1" s="267"/>
      <c r="V1" s="229" t="s">
        <v>91</v>
      </c>
      <c r="W1" s="232"/>
      <c r="X1" s="268"/>
      <c r="Y1" s="236" t="s">
        <v>98</v>
      </c>
    </row>
    <row r="2" spans="1:25" x14ac:dyDescent="0.15">
      <c r="B2" s="255"/>
      <c r="C2" s="255"/>
      <c r="D2" s="255"/>
      <c r="E2" s="255"/>
      <c r="F2" s="255"/>
      <c r="G2" s="259"/>
      <c r="H2" s="251"/>
      <c r="I2" s="264"/>
      <c r="J2" s="269" t="s">
        <v>92</v>
      </c>
      <c r="K2" s="236" t="s">
        <v>93</v>
      </c>
      <c r="L2" s="238" t="s">
        <v>94</v>
      </c>
      <c r="M2" s="238" t="s">
        <v>95</v>
      </c>
      <c r="N2" s="244" t="s">
        <v>96</v>
      </c>
      <c r="O2" s="239" t="s">
        <v>97</v>
      </c>
      <c r="P2" s="269" t="s">
        <v>92</v>
      </c>
      <c r="Q2" s="236" t="s">
        <v>93</v>
      </c>
      <c r="R2" s="238" t="s">
        <v>94</v>
      </c>
      <c r="S2" s="238" t="s">
        <v>95</v>
      </c>
      <c r="T2" s="244" t="s">
        <v>96</v>
      </c>
      <c r="U2" s="239" t="s">
        <v>97</v>
      </c>
      <c r="V2" s="272" t="s">
        <v>47</v>
      </c>
      <c r="W2" s="236" t="s">
        <v>48</v>
      </c>
      <c r="X2" s="274" t="s">
        <v>76</v>
      </c>
      <c r="Y2" s="271"/>
    </row>
    <row r="3" spans="1:25" x14ac:dyDescent="0.15">
      <c r="B3" s="255"/>
      <c r="C3" s="255"/>
      <c r="D3" s="255"/>
      <c r="E3" s="255"/>
      <c r="F3" s="255"/>
      <c r="G3" s="259"/>
      <c r="H3" s="262"/>
      <c r="I3" s="265"/>
      <c r="J3" s="270"/>
      <c r="K3" s="244"/>
      <c r="L3" s="244"/>
      <c r="M3" s="244"/>
      <c r="N3" s="261"/>
      <c r="O3" s="246"/>
      <c r="P3" s="270"/>
      <c r="Q3" s="244"/>
      <c r="R3" s="244"/>
      <c r="S3" s="244"/>
      <c r="T3" s="261"/>
      <c r="U3" s="246"/>
      <c r="V3" s="273"/>
      <c r="W3" s="262"/>
      <c r="X3" s="121"/>
      <c r="Y3" s="271"/>
    </row>
    <row r="4" spans="1:25" x14ac:dyDescent="0.15">
      <c r="A4">
        <v>1</v>
      </c>
      <c r="B4" s="78" t="str">
        <f>B14</f>
        <v>0/0</v>
      </c>
      <c r="C4" s="78" t="str">
        <f t="shared" ref="C4:X4" si="0">C14</f>
        <v>0:0</v>
      </c>
      <c r="D4" s="81">
        <f t="shared" si="0"/>
        <v>0</v>
      </c>
      <c r="E4" s="81">
        <f t="shared" si="0"/>
        <v>0</v>
      </c>
      <c r="F4" s="81">
        <f t="shared" si="0"/>
        <v>0</v>
      </c>
      <c r="G4" s="78">
        <f t="shared" si="0"/>
        <v>0</v>
      </c>
      <c r="H4" s="78" t="str">
        <f t="shared" si="0"/>
        <v>選択して</v>
      </c>
      <c r="I4" s="78" t="str">
        <f t="shared" si="0"/>
        <v/>
      </c>
      <c r="J4" s="78">
        <f t="shared" si="0"/>
        <v>0</v>
      </c>
      <c r="K4" s="78">
        <f t="shared" si="0"/>
        <v>0</v>
      </c>
      <c r="L4" s="78" t="str">
        <f t="shared" si="0"/>
        <v/>
      </c>
      <c r="M4" s="78" t="str">
        <f t="shared" si="0"/>
        <v/>
      </c>
      <c r="N4" s="81" t="str">
        <f t="shared" si="0"/>
        <v>：１</v>
      </c>
      <c r="O4" s="81" t="str">
        <f t="shared" si="0"/>
        <v>9/9</v>
      </c>
      <c r="P4" s="78">
        <f t="shared" si="0"/>
        <v>0</v>
      </c>
      <c r="Q4" s="78">
        <f t="shared" si="0"/>
        <v>0</v>
      </c>
      <c r="R4" s="78" t="str">
        <f t="shared" si="0"/>
        <v/>
      </c>
      <c r="S4" s="78" t="str">
        <f t="shared" si="0"/>
        <v/>
      </c>
      <c r="T4" s="81" t="str">
        <f t="shared" si="0"/>
        <v>：１</v>
      </c>
      <c r="U4" s="81" t="str">
        <f t="shared" si="0"/>
        <v>9/9</v>
      </c>
      <c r="V4" s="78" t="str">
        <f t="shared" si="0"/>
        <v>選択して</v>
      </c>
      <c r="W4" s="78" t="str">
        <f t="shared" si="0"/>
        <v>選択して</v>
      </c>
      <c r="X4" s="80" t="str">
        <f t="shared" si="0"/>
        <v>選択して</v>
      </c>
      <c r="Y4" s="78" t="str">
        <f>B24</f>
        <v/>
      </c>
    </row>
    <row r="5" spans="1:25" x14ac:dyDescent="0.15">
      <c r="A5">
        <v>2</v>
      </c>
      <c r="B5" s="78" t="str">
        <f>B34</f>
        <v>0/0</v>
      </c>
      <c r="C5" s="78" t="str">
        <f t="shared" ref="C5:X5" si="1">C34</f>
        <v>0:0</v>
      </c>
      <c r="D5" s="81">
        <f t="shared" si="1"/>
        <v>0</v>
      </c>
      <c r="E5" s="81">
        <f t="shared" si="1"/>
        <v>0</v>
      </c>
      <c r="F5" s="81">
        <f t="shared" si="1"/>
        <v>0</v>
      </c>
      <c r="G5" s="78">
        <f t="shared" si="1"/>
        <v>0</v>
      </c>
      <c r="H5" s="78" t="str">
        <f t="shared" si="1"/>
        <v>選択して</v>
      </c>
      <c r="I5" s="78" t="str">
        <f t="shared" si="1"/>
        <v/>
      </c>
      <c r="J5" s="78">
        <f t="shared" si="1"/>
        <v>0</v>
      </c>
      <c r="K5" s="78">
        <f t="shared" si="1"/>
        <v>0</v>
      </c>
      <c r="L5" s="78" t="str">
        <f t="shared" si="1"/>
        <v/>
      </c>
      <c r="M5" s="78" t="str">
        <f t="shared" si="1"/>
        <v/>
      </c>
      <c r="N5" s="81" t="str">
        <f t="shared" si="1"/>
        <v>：１</v>
      </c>
      <c r="O5" s="81" t="str">
        <f t="shared" si="1"/>
        <v>9/9</v>
      </c>
      <c r="P5" s="78">
        <f t="shared" si="1"/>
        <v>0</v>
      </c>
      <c r="Q5" s="78">
        <f t="shared" si="1"/>
        <v>0</v>
      </c>
      <c r="R5" s="78" t="str">
        <f t="shared" si="1"/>
        <v/>
      </c>
      <c r="S5" s="78" t="str">
        <f t="shared" si="1"/>
        <v/>
      </c>
      <c r="T5" s="81" t="str">
        <f t="shared" si="1"/>
        <v>：１</v>
      </c>
      <c r="U5" s="81" t="str">
        <f t="shared" si="1"/>
        <v>9/9</v>
      </c>
      <c r="V5" s="78" t="str">
        <f t="shared" si="1"/>
        <v>選択して</v>
      </c>
      <c r="W5" s="78" t="str">
        <f t="shared" si="1"/>
        <v>選択して</v>
      </c>
      <c r="X5" s="80" t="str">
        <f t="shared" si="1"/>
        <v>選択して</v>
      </c>
      <c r="Y5" s="78" t="str">
        <f>B44</f>
        <v/>
      </c>
    </row>
    <row r="6" spans="1:25" x14ac:dyDescent="0.15">
      <c r="A6">
        <v>3</v>
      </c>
      <c r="B6" s="78" t="str">
        <f>B54</f>
        <v>0/0</v>
      </c>
      <c r="C6" s="78" t="str">
        <f t="shared" ref="C6:X6" si="2">C54</f>
        <v>0:0</v>
      </c>
      <c r="D6" s="81">
        <f t="shared" si="2"/>
        <v>0</v>
      </c>
      <c r="E6" s="81">
        <f t="shared" si="2"/>
        <v>0</v>
      </c>
      <c r="F6" s="81">
        <f t="shared" si="2"/>
        <v>0</v>
      </c>
      <c r="G6" s="78">
        <f t="shared" si="2"/>
        <v>0</v>
      </c>
      <c r="H6" s="78" t="str">
        <f t="shared" si="2"/>
        <v>選択して</v>
      </c>
      <c r="I6" s="78" t="str">
        <f t="shared" si="2"/>
        <v/>
      </c>
      <c r="J6" s="78">
        <f t="shared" si="2"/>
        <v>0</v>
      </c>
      <c r="K6" s="78">
        <f t="shared" si="2"/>
        <v>0</v>
      </c>
      <c r="L6" s="78" t="str">
        <f t="shared" si="2"/>
        <v/>
      </c>
      <c r="M6" s="78" t="str">
        <f t="shared" si="2"/>
        <v/>
      </c>
      <c r="N6" s="81" t="str">
        <f t="shared" si="2"/>
        <v>：１</v>
      </c>
      <c r="O6" s="81" t="str">
        <f t="shared" si="2"/>
        <v>9/9</v>
      </c>
      <c r="P6" s="78">
        <f t="shared" si="2"/>
        <v>0</v>
      </c>
      <c r="Q6" s="78">
        <f t="shared" si="2"/>
        <v>0</v>
      </c>
      <c r="R6" s="78" t="str">
        <f t="shared" si="2"/>
        <v/>
      </c>
      <c r="S6" s="78" t="str">
        <f t="shared" si="2"/>
        <v/>
      </c>
      <c r="T6" s="81" t="str">
        <f t="shared" si="2"/>
        <v>：１</v>
      </c>
      <c r="U6" s="81" t="str">
        <f t="shared" si="2"/>
        <v>9/9</v>
      </c>
      <c r="V6" s="78" t="str">
        <f t="shared" si="2"/>
        <v>選択して</v>
      </c>
      <c r="W6" s="78" t="str">
        <f t="shared" si="2"/>
        <v>選択して</v>
      </c>
      <c r="X6" s="80" t="str">
        <f t="shared" si="2"/>
        <v>選択して</v>
      </c>
      <c r="Y6" s="78" t="str">
        <f>B64</f>
        <v/>
      </c>
    </row>
    <row r="7" spans="1:25" x14ac:dyDescent="0.15">
      <c r="A7">
        <v>4</v>
      </c>
      <c r="B7" s="78" t="str">
        <f>B74</f>
        <v>0/0</v>
      </c>
      <c r="C7" s="78" t="str">
        <f t="shared" ref="C7:X7" si="3">C74</f>
        <v>0:0</v>
      </c>
      <c r="D7" s="81">
        <f t="shared" si="3"/>
        <v>0</v>
      </c>
      <c r="E7" s="81">
        <f t="shared" si="3"/>
        <v>0</v>
      </c>
      <c r="F7" s="81">
        <f t="shared" si="3"/>
        <v>0</v>
      </c>
      <c r="G7" s="78">
        <f t="shared" si="3"/>
        <v>0</v>
      </c>
      <c r="H7" s="78" t="str">
        <f t="shared" si="3"/>
        <v>選択して</v>
      </c>
      <c r="I7" s="78" t="str">
        <f t="shared" si="3"/>
        <v/>
      </c>
      <c r="J7" s="78">
        <f t="shared" si="3"/>
        <v>0</v>
      </c>
      <c r="K7" s="78">
        <f t="shared" si="3"/>
        <v>0</v>
      </c>
      <c r="L7" s="78" t="str">
        <f t="shared" si="3"/>
        <v/>
      </c>
      <c r="M7" s="78" t="str">
        <f t="shared" si="3"/>
        <v/>
      </c>
      <c r="N7" s="81" t="str">
        <f t="shared" si="3"/>
        <v>：１</v>
      </c>
      <c r="O7" s="81" t="str">
        <f t="shared" si="3"/>
        <v>9/9</v>
      </c>
      <c r="P7" s="78">
        <f t="shared" si="3"/>
        <v>0</v>
      </c>
      <c r="Q7" s="78">
        <f t="shared" si="3"/>
        <v>0</v>
      </c>
      <c r="R7" s="78" t="str">
        <f t="shared" si="3"/>
        <v/>
      </c>
      <c r="S7" s="78" t="str">
        <f t="shared" si="3"/>
        <v/>
      </c>
      <c r="T7" s="81" t="str">
        <f t="shared" si="3"/>
        <v>：１</v>
      </c>
      <c r="U7" s="81" t="str">
        <f t="shared" si="3"/>
        <v>9/9</v>
      </c>
      <c r="V7" s="78" t="str">
        <f t="shared" si="3"/>
        <v>選択して</v>
      </c>
      <c r="W7" s="78" t="str">
        <f t="shared" si="3"/>
        <v>選択して</v>
      </c>
      <c r="X7" s="80" t="str">
        <f t="shared" si="3"/>
        <v>選択して</v>
      </c>
      <c r="Y7" s="78" t="str">
        <f>B84</f>
        <v/>
      </c>
    </row>
    <row r="8" spans="1:25" x14ac:dyDescent="0.15">
      <c r="A8">
        <v>5</v>
      </c>
      <c r="B8" s="78" t="str">
        <f>B94</f>
        <v>0/0</v>
      </c>
      <c r="C8" s="78" t="str">
        <f t="shared" ref="C8:X8" si="4">C94</f>
        <v>0:0</v>
      </c>
      <c r="D8" s="81">
        <f t="shared" si="4"/>
        <v>0</v>
      </c>
      <c r="E8" s="81">
        <f t="shared" si="4"/>
        <v>0</v>
      </c>
      <c r="F8" s="81">
        <f t="shared" si="4"/>
        <v>0</v>
      </c>
      <c r="G8" s="78">
        <f t="shared" si="4"/>
        <v>0</v>
      </c>
      <c r="H8" s="78" t="str">
        <f t="shared" si="4"/>
        <v>選択して</v>
      </c>
      <c r="I8" s="78" t="str">
        <f t="shared" si="4"/>
        <v/>
      </c>
      <c r="J8" s="78">
        <f t="shared" si="4"/>
        <v>0</v>
      </c>
      <c r="K8" s="78">
        <f t="shared" si="4"/>
        <v>0</v>
      </c>
      <c r="L8" s="78" t="str">
        <f t="shared" si="4"/>
        <v/>
      </c>
      <c r="M8" s="78" t="str">
        <f t="shared" si="4"/>
        <v/>
      </c>
      <c r="N8" s="81" t="str">
        <f t="shared" si="4"/>
        <v>：１</v>
      </c>
      <c r="O8" s="81" t="str">
        <f t="shared" si="4"/>
        <v>9/9</v>
      </c>
      <c r="P8" s="78">
        <f t="shared" si="4"/>
        <v>0</v>
      </c>
      <c r="Q8" s="78">
        <f t="shared" si="4"/>
        <v>0</v>
      </c>
      <c r="R8" s="78" t="str">
        <f t="shared" si="4"/>
        <v/>
      </c>
      <c r="S8" s="78" t="str">
        <f t="shared" si="4"/>
        <v/>
      </c>
      <c r="T8" s="81" t="str">
        <f t="shared" si="4"/>
        <v>：１</v>
      </c>
      <c r="U8" s="81" t="str">
        <f t="shared" si="4"/>
        <v>9/9</v>
      </c>
      <c r="V8" s="78" t="str">
        <f t="shared" si="4"/>
        <v>選択して</v>
      </c>
      <c r="W8" s="78" t="str">
        <f t="shared" si="4"/>
        <v>選択して</v>
      </c>
      <c r="X8" s="80" t="str">
        <f t="shared" si="4"/>
        <v>選択して</v>
      </c>
      <c r="Y8" s="78" t="str">
        <f>B104</f>
        <v/>
      </c>
    </row>
    <row r="9" spans="1:25" ht="14.25" thickBot="1" x14ac:dyDescent="0.2"/>
    <row r="10" spans="1:25" ht="15" thickTop="1" thickBot="1" x14ac:dyDescent="0.2">
      <c r="A10" s="76" t="s">
        <v>108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</row>
    <row r="11" spans="1:25" x14ac:dyDescent="0.15">
      <c r="B11" s="254" t="s">
        <v>81</v>
      </c>
      <c r="C11" s="257" t="s">
        <v>82</v>
      </c>
      <c r="D11" s="257" t="s">
        <v>83</v>
      </c>
      <c r="E11" s="257" t="s">
        <v>84</v>
      </c>
      <c r="F11" s="257" t="s">
        <v>85</v>
      </c>
      <c r="G11" s="258" t="s">
        <v>86</v>
      </c>
      <c r="H11" s="250" t="s">
        <v>87</v>
      </c>
      <c r="I11" s="252" t="s">
        <v>88</v>
      </c>
      <c r="J11" s="229" t="s">
        <v>89</v>
      </c>
      <c r="K11" s="230"/>
      <c r="L11" s="230"/>
      <c r="M11" s="230"/>
      <c r="N11" s="230"/>
      <c r="O11" s="231"/>
      <c r="P11" s="229" t="s">
        <v>90</v>
      </c>
      <c r="Q11" s="230"/>
      <c r="R11" s="230"/>
      <c r="S11" s="230"/>
      <c r="T11" s="230"/>
      <c r="U11" s="231"/>
      <c r="V11" s="229" t="s">
        <v>91</v>
      </c>
      <c r="W11" s="232"/>
      <c r="X11" s="233"/>
    </row>
    <row r="12" spans="1:25" x14ac:dyDescent="0.15">
      <c r="B12" s="255"/>
      <c r="C12" s="255"/>
      <c r="D12" s="255"/>
      <c r="E12" s="255"/>
      <c r="F12" s="255"/>
      <c r="G12" s="259"/>
      <c r="H12" s="251"/>
      <c r="I12" s="121"/>
      <c r="J12" s="234" t="s">
        <v>92</v>
      </c>
      <c r="K12" s="236" t="s">
        <v>93</v>
      </c>
      <c r="L12" s="238" t="s">
        <v>94</v>
      </c>
      <c r="M12" s="238" t="s">
        <v>95</v>
      </c>
      <c r="N12" s="244" t="s">
        <v>96</v>
      </c>
      <c r="O12" s="239" t="s">
        <v>97</v>
      </c>
      <c r="P12" s="234" t="s">
        <v>92</v>
      </c>
      <c r="Q12" s="236" t="s">
        <v>93</v>
      </c>
      <c r="R12" s="238" t="s">
        <v>94</v>
      </c>
      <c r="S12" s="238" t="s">
        <v>95</v>
      </c>
      <c r="T12" s="244" t="s">
        <v>96</v>
      </c>
      <c r="U12" s="239" t="s">
        <v>97</v>
      </c>
      <c r="V12" s="241" t="s">
        <v>47</v>
      </c>
      <c r="W12" s="236" t="s">
        <v>48</v>
      </c>
      <c r="X12" s="246" t="s">
        <v>76</v>
      </c>
    </row>
    <row r="13" spans="1:25" ht="14.25" thickBot="1" x14ac:dyDescent="0.2">
      <c r="B13" s="256"/>
      <c r="C13" s="256"/>
      <c r="D13" s="256"/>
      <c r="E13" s="256"/>
      <c r="F13" s="256"/>
      <c r="G13" s="260"/>
      <c r="H13" s="243"/>
      <c r="I13" s="253"/>
      <c r="J13" s="235"/>
      <c r="K13" s="237"/>
      <c r="L13" s="237"/>
      <c r="M13" s="237"/>
      <c r="N13" s="245"/>
      <c r="O13" s="240"/>
      <c r="P13" s="235"/>
      <c r="Q13" s="237"/>
      <c r="R13" s="237"/>
      <c r="S13" s="237"/>
      <c r="T13" s="245"/>
      <c r="U13" s="240"/>
      <c r="V13" s="242"/>
      <c r="W13" s="243"/>
      <c r="X13" s="247"/>
    </row>
    <row r="14" spans="1:25" x14ac:dyDescent="0.15">
      <c r="B14" s="68" t="str">
        <f>B17&amp;B18&amp;B19</f>
        <v>0/0</v>
      </c>
      <c r="C14" s="69" t="str">
        <f>C17&amp;C18&amp;C19</f>
        <v>0:0</v>
      </c>
      <c r="D14" s="69">
        <f>照度1!I10</f>
        <v>0</v>
      </c>
      <c r="E14" s="69">
        <f>照度1!P10</f>
        <v>0</v>
      </c>
      <c r="F14" s="69">
        <f>照度1!AG9</f>
        <v>0</v>
      </c>
      <c r="G14" s="70">
        <f>照度1!AE10</f>
        <v>0</v>
      </c>
      <c r="H14" s="71" t="str">
        <f>照度1!AT11</f>
        <v>選択して</v>
      </c>
      <c r="I14" s="72" t="str">
        <f>照度1!AX12</f>
        <v/>
      </c>
      <c r="J14" s="66">
        <f>照度1!J14</f>
        <v>0</v>
      </c>
      <c r="K14" s="65">
        <f>照度1!O14</f>
        <v>0</v>
      </c>
      <c r="L14" s="65" t="str">
        <f>照度1!H39</f>
        <v/>
      </c>
      <c r="M14" s="65" t="str">
        <f>照度1!N39</f>
        <v/>
      </c>
      <c r="N14" s="65" t="str">
        <f>N17&amp;N18</f>
        <v>：１</v>
      </c>
      <c r="O14" s="67" t="str">
        <f>O17&amp;O18</f>
        <v>9/9</v>
      </c>
      <c r="P14" s="66">
        <f>照度1!Z14</f>
        <v>0</v>
      </c>
      <c r="Q14" s="65">
        <f>照度1!AF14</f>
        <v>0</v>
      </c>
      <c r="R14" s="65" t="str">
        <f>照度1!H40</f>
        <v/>
      </c>
      <c r="S14" s="65" t="str">
        <f>照度1!N40</f>
        <v/>
      </c>
      <c r="T14" s="65" t="str">
        <f>T17&amp;T18</f>
        <v>：１</v>
      </c>
      <c r="U14" s="67" t="str">
        <f>U17&amp;U18</f>
        <v>9/9</v>
      </c>
      <c r="V14" s="73" t="str">
        <f>照度1!AT41</f>
        <v>選択して</v>
      </c>
      <c r="W14" s="74" t="str">
        <f>照度1!AT42</f>
        <v>選択して</v>
      </c>
      <c r="X14" s="67" t="str">
        <f>照度1!AT43</f>
        <v>選択して</v>
      </c>
    </row>
    <row r="17" spans="1:24" x14ac:dyDescent="0.15">
      <c r="B17">
        <f>照度1!J9</f>
        <v>0</v>
      </c>
      <c r="C17">
        <f>照度1!V9</f>
        <v>0</v>
      </c>
      <c r="N17" t="str">
        <f>照度1!U39</f>
        <v/>
      </c>
      <c r="O17">
        <f>照度1!AW48</f>
        <v>9</v>
      </c>
      <c r="T17" t="str">
        <f>照度1!U40</f>
        <v/>
      </c>
      <c r="U17">
        <f>照度1!AX48</f>
        <v>9</v>
      </c>
    </row>
    <row r="18" spans="1:24" x14ac:dyDescent="0.15">
      <c r="B18" t="s">
        <v>99</v>
      </c>
      <c r="C18" t="s">
        <v>100</v>
      </c>
      <c r="N18" t="str">
        <f>照度1!W39</f>
        <v>：１</v>
      </c>
      <c r="O18" t="s">
        <v>101</v>
      </c>
      <c r="T18" t="str">
        <f>照度1!W40</f>
        <v>：１</v>
      </c>
      <c r="U18" t="s">
        <v>101</v>
      </c>
    </row>
    <row r="19" spans="1:24" x14ac:dyDescent="0.15">
      <c r="B19">
        <f>照度1!M9</f>
        <v>0</v>
      </c>
      <c r="C19" t="str">
        <f>TEXT(照度1!Y9,"0#")</f>
        <v>0</v>
      </c>
    </row>
    <row r="22" spans="1:24" x14ac:dyDescent="0.15">
      <c r="B22" t="s">
        <v>98</v>
      </c>
    </row>
    <row r="24" spans="1:24" ht="14.25" x14ac:dyDescent="0.15">
      <c r="B24" s="248" t="str">
        <f>照度1!A49&amp;照度1!A50</f>
        <v/>
      </c>
      <c r="C24" s="248"/>
      <c r="D24" s="248"/>
      <c r="E24" s="248"/>
      <c r="F24" s="248"/>
      <c r="G24" s="248"/>
      <c r="H24" s="248"/>
      <c r="I24" s="249"/>
    </row>
    <row r="29" spans="1:24" ht="14.25" thickBot="1" x14ac:dyDescent="0.2"/>
    <row r="30" spans="1:24" ht="15" thickTop="1" thickBot="1" x14ac:dyDescent="0.2">
      <c r="A30" s="76" t="s">
        <v>109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7"/>
    </row>
    <row r="31" spans="1:24" x14ac:dyDescent="0.15">
      <c r="B31" s="254" t="s">
        <v>81</v>
      </c>
      <c r="C31" s="257" t="s">
        <v>82</v>
      </c>
      <c r="D31" s="257" t="s">
        <v>83</v>
      </c>
      <c r="E31" s="257" t="s">
        <v>84</v>
      </c>
      <c r="F31" s="257" t="s">
        <v>85</v>
      </c>
      <c r="G31" s="258" t="s">
        <v>86</v>
      </c>
      <c r="H31" s="250" t="s">
        <v>87</v>
      </c>
      <c r="I31" s="252" t="s">
        <v>88</v>
      </c>
      <c r="J31" s="229" t="s">
        <v>89</v>
      </c>
      <c r="K31" s="230"/>
      <c r="L31" s="230"/>
      <c r="M31" s="230"/>
      <c r="N31" s="230"/>
      <c r="O31" s="231"/>
      <c r="P31" s="229" t="s">
        <v>90</v>
      </c>
      <c r="Q31" s="230"/>
      <c r="R31" s="230"/>
      <c r="S31" s="230"/>
      <c r="T31" s="230"/>
      <c r="U31" s="231"/>
      <c r="V31" s="229" t="s">
        <v>91</v>
      </c>
      <c r="W31" s="232"/>
      <c r="X31" s="233"/>
    </row>
    <row r="32" spans="1:24" x14ac:dyDescent="0.15">
      <c r="B32" s="255"/>
      <c r="C32" s="255"/>
      <c r="D32" s="255"/>
      <c r="E32" s="255"/>
      <c r="F32" s="255"/>
      <c r="G32" s="259"/>
      <c r="H32" s="251"/>
      <c r="I32" s="121"/>
      <c r="J32" s="234" t="s">
        <v>92</v>
      </c>
      <c r="K32" s="236" t="s">
        <v>93</v>
      </c>
      <c r="L32" s="238" t="s">
        <v>94</v>
      </c>
      <c r="M32" s="238" t="s">
        <v>95</v>
      </c>
      <c r="N32" s="244" t="s">
        <v>96</v>
      </c>
      <c r="O32" s="239" t="s">
        <v>97</v>
      </c>
      <c r="P32" s="234" t="s">
        <v>92</v>
      </c>
      <c r="Q32" s="236" t="s">
        <v>93</v>
      </c>
      <c r="R32" s="238" t="s">
        <v>94</v>
      </c>
      <c r="S32" s="238" t="s">
        <v>95</v>
      </c>
      <c r="T32" s="244" t="s">
        <v>96</v>
      </c>
      <c r="U32" s="239" t="s">
        <v>97</v>
      </c>
      <c r="V32" s="241" t="s">
        <v>47</v>
      </c>
      <c r="W32" s="236" t="s">
        <v>48</v>
      </c>
      <c r="X32" s="246" t="s">
        <v>76</v>
      </c>
    </row>
    <row r="33" spans="2:24" ht="14.25" thickBot="1" x14ac:dyDescent="0.2">
      <c r="B33" s="256"/>
      <c r="C33" s="256"/>
      <c r="D33" s="256"/>
      <c r="E33" s="256"/>
      <c r="F33" s="256"/>
      <c r="G33" s="260"/>
      <c r="H33" s="243"/>
      <c r="I33" s="253"/>
      <c r="J33" s="235"/>
      <c r="K33" s="237"/>
      <c r="L33" s="237"/>
      <c r="M33" s="237"/>
      <c r="N33" s="245"/>
      <c r="O33" s="240"/>
      <c r="P33" s="235"/>
      <c r="Q33" s="237"/>
      <c r="R33" s="237"/>
      <c r="S33" s="237"/>
      <c r="T33" s="245"/>
      <c r="U33" s="240"/>
      <c r="V33" s="242"/>
      <c r="W33" s="243"/>
      <c r="X33" s="247"/>
    </row>
    <row r="34" spans="2:24" x14ac:dyDescent="0.15">
      <c r="B34" s="68" t="str">
        <f>B37&amp;B38&amp;B39</f>
        <v>0/0</v>
      </c>
      <c r="C34" s="69" t="str">
        <f>C37&amp;C38&amp;C39</f>
        <v>0:0</v>
      </c>
      <c r="D34" s="69">
        <f>照度2!I10</f>
        <v>0</v>
      </c>
      <c r="E34" s="79">
        <f>照度2!P10</f>
        <v>0</v>
      </c>
      <c r="F34" s="69">
        <f>照度2!AG9</f>
        <v>0</v>
      </c>
      <c r="G34" s="70">
        <f>照度2!AE10</f>
        <v>0</v>
      </c>
      <c r="H34" s="71" t="str">
        <f>照度2!AT11</f>
        <v>選択して</v>
      </c>
      <c r="I34" s="72" t="str">
        <f>照度2!AX12</f>
        <v/>
      </c>
      <c r="J34" s="66">
        <f>照度2!J14</f>
        <v>0</v>
      </c>
      <c r="K34" s="65">
        <f>照度2!O14</f>
        <v>0</v>
      </c>
      <c r="L34" s="65" t="str">
        <f>照度2!H39</f>
        <v/>
      </c>
      <c r="M34" s="65" t="str">
        <f>照度2!N39</f>
        <v/>
      </c>
      <c r="N34" s="65" t="str">
        <f>N37&amp;N38</f>
        <v>：１</v>
      </c>
      <c r="O34" s="67" t="str">
        <f>O37&amp;O38</f>
        <v>9/9</v>
      </c>
      <c r="P34" s="66">
        <f>照度2!Z14</f>
        <v>0</v>
      </c>
      <c r="Q34" s="65">
        <f>照度2!AF14</f>
        <v>0</v>
      </c>
      <c r="R34" s="65" t="str">
        <f>照度2!H40</f>
        <v/>
      </c>
      <c r="S34" s="65" t="str">
        <f>照度2!N40</f>
        <v/>
      </c>
      <c r="T34" s="65" t="str">
        <f>T37&amp;T38</f>
        <v>：１</v>
      </c>
      <c r="U34" s="67" t="str">
        <f>U37&amp;U38</f>
        <v>9/9</v>
      </c>
      <c r="V34" s="73" t="str">
        <f>照度2!AT41</f>
        <v>選択して</v>
      </c>
      <c r="W34" s="74" t="str">
        <f>照度2!AT42</f>
        <v>選択して</v>
      </c>
      <c r="X34" s="67" t="str">
        <f>照度2!AT43</f>
        <v>選択して</v>
      </c>
    </row>
    <row r="37" spans="2:24" x14ac:dyDescent="0.15">
      <c r="B37">
        <f>照度2!J9</f>
        <v>0</v>
      </c>
      <c r="C37">
        <f>照度2!V9</f>
        <v>0</v>
      </c>
      <c r="N37" t="str">
        <f>照度2!U39</f>
        <v/>
      </c>
      <c r="O37">
        <f>照度2!AW48</f>
        <v>9</v>
      </c>
      <c r="T37" t="str">
        <f>照度2!U40</f>
        <v/>
      </c>
      <c r="U37">
        <f>照度2!AX48</f>
        <v>9</v>
      </c>
    </row>
    <row r="38" spans="2:24" x14ac:dyDescent="0.15">
      <c r="B38" t="s">
        <v>99</v>
      </c>
      <c r="C38" t="s">
        <v>100</v>
      </c>
      <c r="N38" t="str">
        <f>照度2!W39</f>
        <v>：１</v>
      </c>
      <c r="O38" t="s">
        <v>101</v>
      </c>
      <c r="T38" t="str">
        <f>照度2!W40</f>
        <v>：１</v>
      </c>
      <c r="U38" t="s">
        <v>101</v>
      </c>
    </row>
    <row r="39" spans="2:24" x14ac:dyDescent="0.15">
      <c r="B39">
        <f>照度2!M9</f>
        <v>0</v>
      </c>
      <c r="C39" t="str">
        <f>TEXT(照度2!Y9,"0#")</f>
        <v>0</v>
      </c>
    </row>
    <row r="42" spans="2:24" x14ac:dyDescent="0.15">
      <c r="B42" t="s">
        <v>98</v>
      </c>
    </row>
    <row r="44" spans="2:24" ht="14.25" x14ac:dyDescent="0.15">
      <c r="B44" s="248" t="str">
        <f>照度2!A49&amp;照度2!A50</f>
        <v/>
      </c>
      <c r="C44" s="248"/>
      <c r="D44" s="248"/>
      <c r="E44" s="248"/>
      <c r="F44" s="248"/>
      <c r="G44" s="248"/>
      <c r="H44" s="248"/>
      <c r="I44" s="249"/>
    </row>
    <row r="49" spans="1:24" ht="14.25" thickBot="1" x14ac:dyDescent="0.2"/>
    <row r="50" spans="1:24" ht="15" thickTop="1" thickBot="1" x14ac:dyDescent="0.2">
      <c r="A50" s="76" t="s">
        <v>110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7"/>
    </row>
    <row r="51" spans="1:24" x14ac:dyDescent="0.15">
      <c r="B51" s="254" t="s">
        <v>81</v>
      </c>
      <c r="C51" s="257" t="s">
        <v>82</v>
      </c>
      <c r="D51" s="257" t="s">
        <v>83</v>
      </c>
      <c r="E51" s="257" t="s">
        <v>84</v>
      </c>
      <c r="F51" s="257" t="s">
        <v>85</v>
      </c>
      <c r="G51" s="258" t="s">
        <v>86</v>
      </c>
      <c r="H51" s="250" t="s">
        <v>87</v>
      </c>
      <c r="I51" s="252" t="s">
        <v>88</v>
      </c>
      <c r="J51" s="229" t="s">
        <v>89</v>
      </c>
      <c r="K51" s="230"/>
      <c r="L51" s="230"/>
      <c r="M51" s="230"/>
      <c r="N51" s="230"/>
      <c r="O51" s="231"/>
      <c r="P51" s="229" t="s">
        <v>90</v>
      </c>
      <c r="Q51" s="230"/>
      <c r="R51" s="230"/>
      <c r="S51" s="230"/>
      <c r="T51" s="230"/>
      <c r="U51" s="231"/>
      <c r="V51" s="229" t="s">
        <v>91</v>
      </c>
      <c r="W51" s="232"/>
      <c r="X51" s="233"/>
    </row>
    <row r="52" spans="1:24" x14ac:dyDescent="0.15">
      <c r="B52" s="255"/>
      <c r="C52" s="255"/>
      <c r="D52" s="255"/>
      <c r="E52" s="255"/>
      <c r="F52" s="255"/>
      <c r="G52" s="259"/>
      <c r="H52" s="251"/>
      <c r="I52" s="121"/>
      <c r="J52" s="234" t="s">
        <v>92</v>
      </c>
      <c r="K52" s="236" t="s">
        <v>93</v>
      </c>
      <c r="L52" s="238" t="s">
        <v>94</v>
      </c>
      <c r="M52" s="238" t="s">
        <v>95</v>
      </c>
      <c r="N52" s="244" t="s">
        <v>96</v>
      </c>
      <c r="O52" s="239" t="s">
        <v>97</v>
      </c>
      <c r="P52" s="234" t="s">
        <v>92</v>
      </c>
      <c r="Q52" s="236" t="s">
        <v>93</v>
      </c>
      <c r="R52" s="238" t="s">
        <v>94</v>
      </c>
      <c r="S52" s="238" t="s">
        <v>95</v>
      </c>
      <c r="T52" s="244" t="s">
        <v>96</v>
      </c>
      <c r="U52" s="239" t="s">
        <v>97</v>
      </c>
      <c r="V52" s="241" t="s">
        <v>47</v>
      </c>
      <c r="W52" s="236" t="s">
        <v>48</v>
      </c>
      <c r="X52" s="246" t="s">
        <v>76</v>
      </c>
    </row>
    <row r="53" spans="1:24" ht="14.25" thickBot="1" x14ac:dyDescent="0.2">
      <c r="B53" s="256"/>
      <c r="C53" s="256"/>
      <c r="D53" s="256"/>
      <c r="E53" s="256"/>
      <c r="F53" s="256"/>
      <c r="G53" s="260"/>
      <c r="H53" s="243"/>
      <c r="I53" s="253"/>
      <c r="J53" s="235"/>
      <c r="K53" s="237"/>
      <c r="L53" s="237"/>
      <c r="M53" s="237"/>
      <c r="N53" s="245"/>
      <c r="O53" s="240"/>
      <c r="P53" s="235"/>
      <c r="Q53" s="237"/>
      <c r="R53" s="237"/>
      <c r="S53" s="237"/>
      <c r="T53" s="245"/>
      <c r="U53" s="240"/>
      <c r="V53" s="242"/>
      <c r="W53" s="243"/>
      <c r="X53" s="247"/>
    </row>
    <row r="54" spans="1:24" x14ac:dyDescent="0.15">
      <c r="B54" s="68" t="str">
        <f>B57&amp;B58&amp;B59</f>
        <v>0/0</v>
      </c>
      <c r="C54" s="69" t="str">
        <f>C57&amp;C58&amp;C59</f>
        <v>0:0</v>
      </c>
      <c r="D54" s="69">
        <f>照度3!I10</f>
        <v>0</v>
      </c>
      <c r="E54" s="79">
        <f>照度3!P10</f>
        <v>0</v>
      </c>
      <c r="F54" s="69">
        <f>照度3!AG9</f>
        <v>0</v>
      </c>
      <c r="G54" s="70">
        <f>照度3!AE10</f>
        <v>0</v>
      </c>
      <c r="H54" s="71" t="str">
        <f>照度3!AT11</f>
        <v>選択して</v>
      </c>
      <c r="I54" s="72" t="str">
        <f>照度3!AX12</f>
        <v/>
      </c>
      <c r="J54" s="66">
        <f>照度3!J14</f>
        <v>0</v>
      </c>
      <c r="K54" s="65">
        <f>照度3!O14</f>
        <v>0</v>
      </c>
      <c r="L54" s="65" t="str">
        <f>照度3!H39</f>
        <v/>
      </c>
      <c r="M54" s="65" t="str">
        <f>照度3!N39</f>
        <v/>
      </c>
      <c r="N54" s="65" t="str">
        <f>N57&amp;N58</f>
        <v>：１</v>
      </c>
      <c r="O54" s="67" t="str">
        <f>O57&amp;O58</f>
        <v>9/9</v>
      </c>
      <c r="P54" s="66">
        <f>照度3!Z14</f>
        <v>0</v>
      </c>
      <c r="Q54" s="65">
        <f>照度3!AF14</f>
        <v>0</v>
      </c>
      <c r="R54" s="65" t="str">
        <f>照度3!H40</f>
        <v/>
      </c>
      <c r="S54" s="65" t="str">
        <f>照度3!N40</f>
        <v/>
      </c>
      <c r="T54" s="65" t="str">
        <f>T57&amp;T58</f>
        <v>：１</v>
      </c>
      <c r="U54" s="67" t="str">
        <f>U57&amp;U58</f>
        <v>9/9</v>
      </c>
      <c r="V54" s="73" t="str">
        <f>照度3!AT41</f>
        <v>選択して</v>
      </c>
      <c r="W54" s="74" t="str">
        <f>照度3!AT42</f>
        <v>選択して</v>
      </c>
      <c r="X54" s="67" t="str">
        <f>照度3!AT43</f>
        <v>選択して</v>
      </c>
    </row>
    <row r="57" spans="1:24" x14ac:dyDescent="0.15">
      <c r="B57">
        <f>照度3!J9</f>
        <v>0</v>
      </c>
      <c r="C57">
        <f>照度3!V9</f>
        <v>0</v>
      </c>
      <c r="N57" t="str">
        <f>照度3!U39</f>
        <v/>
      </c>
      <c r="O57">
        <f>照度3!AW48</f>
        <v>9</v>
      </c>
      <c r="T57" t="str">
        <f>照度3!U40</f>
        <v/>
      </c>
      <c r="U57">
        <f>照度3!AX48</f>
        <v>9</v>
      </c>
    </row>
    <row r="58" spans="1:24" x14ac:dyDescent="0.15">
      <c r="B58" t="s">
        <v>99</v>
      </c>
      <c r="C58" t="s">
        <v>100</v>
      </c>
      <c r="N58" t="str">
        <f>照度3!W39</f>
        <v>：１</v>
      </c>
      <c r="O58" t="s">
        <v>101</v>
      </c>
      <c r="T58" t="str">
        <f>照度3!W40</f>
        <v>：１</v>
      </c>
      <c r="U58" t="s">
        <v>101</v>
      </c>
    </row>
    <row r="59" spans="1:24" x14ac:dyDescent="0.15">
      <c r="B59">
        <f>照度3!M9</f>
        <v>0</v>
      </c>
      <c r="C59" t="str">
        <f>TEXT(照度3!Y9,"0#")</f>
        <v>0</v>
      </c>
    </row>
    <row r="62" spans="1:24" x14ac:dyDescent="0.15">
      <c r="B62" t="s">
        <v>98</v>
      </c>
    </row>
    <row r="64" spans="1:24" ht="14.25" x14ac:dyDescent="0.15">
      <c r="B64" s="248" t="str">
        <f>照度3!A49&amp;照度3!A50</f>
        <v/>
      </c>
      <c r="C64" s="248"/>
      <c r="D64" s="248"/>
      <c r="E64" s="248"/>
      <c r="F64" s="248"/>
      <c r="G64" s="248"/>
      <c r="H64" s="248"/>
      <c r="I64" s="249"/>
    </row>
    <row r="69" spans="1:24" ht="14.25" thickBot="1" x14ac:dyDescent="0.2"/>
    <row r="70" spans="1:24" ht="15" thickTop="1" thickBot="1" x14ac:dyDescent="0.2">
      <c r="A70" s="76" t="s">
        <v>111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7"/>
    </row>
    <row r="71" spans="1:24" x14ac:dyDescent="0.15">
      <c r="B71" s="254" t="s">
        <v>81</v>
      </c>
      <c r="C71" s="257" t="s">
        <v>82</v>
      </c>
      <c r="D71" s="257" t="s">
        <v>83</v>
      </c>
      <c r="E71" s="257" t="s">
        <v>84</v>
      </c>
      <c r="F71" s="257" t="s">
        <v>85</v>
      </c>
      <c r="G71" s="258" t="s">
        <v>86</v>
      </c>
      <c r="H71" s="250" t="s">
        <v>87</v>
      </c>
      <c r="I71" s="252" t="s">
        <v>88</v>
      </c>
      <c r="J71" s="229" t="s">
        <v>89</v>
      </c>
      <c r="K71" s="230"/>
      <c r="L71" s="230"/>
      <c r="M71" s="230"/>
      <c r="N71" s="230"/>
      <c r="O71" s="231"/>
      <c r="P71" s="229" t="s">
        <v>90</v>
      </c>
      <c r="Q71" s="230"/>
      <c r="R71" s="230"/>
      <c r="S71" s="230"/>
      <c r="T71" s="230"/>
      <c r="U71" s="231"/>
      <c r="V71" s="229" t="s">
        <v>91</v>
      </c>
      <c r="W71" s="232"/>
      <c r="X71" s="233"/>
    </row>
    <row r="72" spans="1:24" x14ac:dyDescent="0.15">
      <c r="B72" s="255"/>
      <c r="C72" s="255"/>
      <c r="D72" s="255"/>
      <c r="E72" s="255"/>
      <c r="F72" s="255"/>
      <c r="G72" s="259"/>
      <c r="H72" s="251"/>
      <c r="I72" s="121"/>
      <c r="J72" s="234" t="s">
        <v>92</v>
      </c>
      <c r="K72" s="236" t="s">
        <v>93</v>
      </c>
      <c r="L72" s="238" t="s">
        <v>94</v>
      </c>
      <c r="M72" s="238" t="s">
        <v>95</v>
      </c>
      <c r="N72" s="244" t="s">
        <v>96</v>
      </c>
      <c r="O72" s="239" t="s">
        <v>97</v>
      </c>
      <c r="P72" s="234" t="s">
        <v>92</v>
      </c>
      <c r="Q72" s="236" t="s">
        <v>93</v>
      </c>
      <c r="R72" s="238" t="s">
        <v>94</v>
      </c>
      <c r="S72" s="238" t="s">
        <v>95</v>
      </c>
      <c r="T72" s="244" t="s">
        <v>96</v>
      </c>
      <c r="U72" s="239" t="s">
        <v>97</v>
      </c>
      <c r="V72" s="241" t="s">
        <v>47</v>
      </c>
      <c r="W72" s="236" t="s">
        <v>48</v>
      </c>
      <c r="X72" s="246" t="s">
        <v>76</v>
      </c>
    </row>
    <row r="73" spans="1:24" ht="14.25" thickBot="1" x14ac:dyDescent="0.2">
      <c r="B73" s="256"/>
      <c r="C73" s="256"/>
      <c r="D73" s="256"/>
      <c r="E73" s="256"/>
      <c r="F73" s="256"/>
      <c r="G73" s="260"/>
      <c r="H73" s="243"/>
      <c r="I73" s="253"/>
      <c r="J73" s="235"/>
      <c r="K73" s="237"/>
      <c r="L73" s="237"/>
      <c r="M73" s="237"/>
      <c r="N73" s="245"/>
      <c r="O73" s="240"/>
      <c r="P73" s="235"/>
      <c r="Q73" s="237"/>
      <c r="R73" s="237"/>
      <c r="S73" s="237"/>
      <c r="T73" s="245"/>
      <c r="U73" s="240"/>
      <c r="V73" s="242"/>
      <c r="W73" s="243"/>
      <c r="X73" s="247"/>
    </row>
    <row r="74" spans="1:24" x14ac:dyDescent="0.15">
      <c r="B74" s="68" t="str">
        <f>B77&amp;B78&amp;B79</f>
        <v>0/0</v>
      </c>
      <c r="C74" s="69" t="str">
        <f>C77&amp;C78&amp;C79</f>
        <v>0:0</v>
      </c>
      <c r="D74" s="69">
        <f>照度4!I10</f>
        <v>0</v>
      </c>
      <c r="E74" s="79">
        <f>照度4!P10</f>
        <v>0</v>
      </c>
      <c r="F74" s="69">
        <f>照度4!AG9</f>
        <v>0</v>
      </c>
      <c r="G74" s="70">
        <f>照度4!AE10</f>
        <v>0</v>
      </c>
      <c r="H74" s="71" t="str">
        <f>照度4!AT11</f>
        <v>選択して</v>
      </c>
      <c r="I74" s="72" t="str">
        <f>照度4!AX12</f>
        <v/>
      </c>
      <c r="J74" s="66">
        <f>照度4!J14</f>
        <v>0</v>
      </c>
      <c r="K74" s="65">
        <f>照度4!O14</f>
        <v>0</v>
      </c>
      <c r="L74" s="65" t="str">
        <f>照度4!H39</f>
        <v/>
      </c>
      <c r="M74" s="65" t="str">
        <f>照度4!N39</f>
        <v/>
      </c>
      <c r="N74" s="65" t="str">
        <f>N77&amp;N78</f>
        <v>：１</v>
      </c>
      <c r="O74" s="67" t="str">
        <f>O77&amp;O78</f>
        <v>9/9</v>
      </c>
      <c r="P74" s="66">
        <f>照度4!Z14</f>
        <v>0</v>
      </c>
      <c r="Q74" s="65">
        <f>照度4!AF14</f>
        <v>0</v>
      </c>
      <c r="R74" s="65" t="str">
        <f>照度4!H40</f>
        <v/>
      </c>
      <c r="S74" s="65" t="str">
        <f>照度4!N40</f>
        <v/>
      </c>
      <c r="T74" s="65" t="str">
        <f>T77&amp;T78</f>
        <v>：１</v>
      </c>
      <c r="U74" s="67" t="str">
        <f>U77&amp;U78</f>
        <v>9/9</v>
      </c>
      <c r="V74" s="73" t="str">
        <f>照度4!AT41</f>
        <v>選択して</v>
      </c>
      <c r="W74" s="74" t="str">
        <f>照度4!AT42</f>
        <v>選択して</v>
      </c>
      <c r="X74" s="67" t="str">
        <f>照度4!AT43</f>
        <v>選択して</v>
      </c>
    </row>
    <row r="77" spans="1:24" x14ac:dyDescent="0.15">
      <c r="B77">
        <f>照度4!J9</f>
        <v>0</v>
      </c>
      <c r="C77">
        <f>照度4!V9</f>
        <v>0</v>
      </c>
      <c r="N77" t="str">
        <f>照度4!U39</f>
        <v/>
      </c>
      <c r="O77">
        <f>照度4!AW48</f>
        <v>9</v>
      </c>
      <c r="T77" t="str">
        <f>照度4!U40</f>
        <v/>
      </c>
      <c r="U77">
        <f>照度4!AX48</f>
        <v>9</v>
      </c>
    </row>
    <row r="78" spans="1:24" x14ac:dyDescent="0.15">
      <c r="B78" t="s">
        <v>99</v>
      </c>
      <c r="C78" t="s">
        <v>100</v>
      </c>
      <c r="N78" t="str">
        <f>照度4!W39</f>
        <v>：１</v>
      </c>
      <c r="O78" t="s">
        <v>101</v>
      </c>
      <c r="T78" t="str">
        <f>照度4!W40</f>
        <v>：１</v>
      </c>
      <c r="U78" t="s">
        <v>101</v>
      </c>
    </row>
    <row r="79" spans="1:24" x14ac:dyDescent="0.15">
      <c r="B79">
        <f>照度4!M9</f>
        <v>0</v>
      </c>
      <c r="C79" t="str">
        <f>TEXT(照度4!Y9,"0#")</f>
        <v>0</v>
      </c>
    </row>
    <row r="82" spans="1:24" x14ac:dyDescent="0.15">
      <c r="B82" t="s">
        <v>98</v>
      </c>
    </row>
    <row r="84" spans="1:24" ht="14.25" x14ac:dyDescent="0.15">
      <c r="B84" s="248" t="str">
        <f>照度4!A49&amp;照度4!A50</f>
        <v/>
      </c>
      <c r="C84" s="248"/>
      <c r="D84" s="248"/>
      <c r="E84" s="248"/>
      <c r="F84" s="248"/>
      <c r="G84" s="248"/>
      <c r="H84" s="248"/>
      <c r="I84" s="249"/>
    </row>
    <row r="89" spans="1:24" ht="14.25" thickBot="1" x14ac:dyDescent="0.2"/>
    <row r="90" spans="1:24" ht="15" thickTop="1" thickBot="1" x14ac:dyDescent="0.2">
      <c r="A90" s="76" t="s">
        <v>112</v>
      </c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7"/>
    </row>
    <row r="91" spans="1:24" x14ac:dyDescent="0.15">
      <c r="B91" s="254" t="s">
        <v>81</v>
      </c>
      <c r="C91" s="257" t="s">
        <v>82</v>
      </c>
      <c r="D91" s="257" t="s">
        <v>83</v>
      </c>
      <c r="E91" s="257" t="s">
        <v>84</v>
      </c>
      <c r="F91" s="257" t="s">
        <v>85</v>
      </c>
      <c r="G91" s="258" t="s">
        <v>86</v>
      </c>
      <c r="H91" s="250" t="s">
        <v>87</v>
      </c>
      <c r="I91" s="252" t="s">
        <v>88</v>
      </c>
      <c r="J91" s="229" t="s">
        <v>89</v>
      </c>
      <c r="K91" s="230"/>
      <c r="L91" s="230"/>
      <c r="M91" s="230"/>
      <c r="N91" s="230"/>
      <c r="O91" s="231"/>
      <c r="P91" s="229" t="s">
        <v>90</v>
      </c>
      <c r="Q91" s="230"/>
      <c r="R91" s="230"/>
      <c r="S91" s="230"/>
      <c r="T91" s="230"/>
      <c r="U91" s="231"/>
      <c r="V91" s="229" t="s">
        <v>91</v>
      </c>
      <c r="W91" s="232"/>
      <c r="X91" s="233"/>
    </row>
    <row r="92" spans="1:24" x14ac:dyDescent="0.15">
      <c r="B92" s="255"/>
      <c r="C92" s="255"/>
      <c r="D92" s="255"/>
      <c r="E92" s="255"/>
      <c r="F92" s="255"/>
      <c r="G92" s="259"/>
      <c r="H92" s="251"/>
      <c r="I92" s="121"/>
      <c r="J92" s="234" t="s">
        <v>92</v>
      </c>
      <c r="K92" s="236" t="s">
        <v>93</v>
      </c>
      <c r="L92" s="238" t="s">
        <v>94</v>
      </c>
      <c r="M92" s="238" t="s">
        <v>95</v>
      </c>
      <c r="N92" s="244" t="s">
        <v>96</v>
      </c>
      <c r="O92" s="239" t="s">
        <v>97</v>
      </c>
      <c r="P92" s="234" t="s">
        <v>92</v>
      </c>
      <c r="Q92" s="236" t="s">
        <v>93</v>
      </c>
      <c r="R92" s="238" t="s">
        <v>94</v>
      </c>
      <c r="S92" s="238" t="s">
        <v>95</v>
      </c>
      <c r="T92" s="244" t="s">
        <v>96</v>
      </c>
      <c r="U92" s="239" t="s">
        <v>97</v>
      </c>
      <c r="V92" s="241" t="s">
        <v>47</v>
      </c>
      <c r="W92" s="236" t="s">
        <v>48</v>
      </c>
      <c r="X92" s="246" t="s">
        <v>76</v>
      </c>
    </row>
    <row r="93" spans="1:24" ht="14.25" thickBot="1" x14ac:dyDescent="0.2">
      <c r="B93" s="256"/>
      <c r="C93" s="256"/>
      <c r="D93" s="256"/>
      <c r="E93" s="256"/>
      <c r="F93" s="256"/>
      <c r="G93" s="260"/>
      <c r="H93" s="243"/>
      <c r="I93" s="253"/>
      <c r="J93" s="235"/>
      <c r="K93" s="237"/>
      <c r="L93" s="237"/>
      <c r="M93" s="237"/>
      <c r="N93" s="245"/>
      <c r="O93" s="240"/>
      <c r="P93" s="235"/>
      <c r="Q93" s="237"/>
      <c r="R93" s="237"/>
      <c r="S93" s="237"/>
      <c r="T93" s="245"/>
      <c r="U93" s="240"/>
      <c r="V93" s="242"/>
      <c r="W93" s="243"/>
      <c r="X93" s="247"/>
    </row>
    <row r="94" spans="1:24" x14ac:dyDescent="0.15">
      <c r="B94" s="68" t="str">
        <f>B97&amp;B98&amp;B99</f>
        <v>0/0</v>
      </c>
      <c r="C94" s="69" t="str">
        <f>C97&amp;C98&amp;C99</f>
        <v>0:0</v>
      </c>
      <c r="D94" s="69">
        <f>照度5!I10</f>
        <v>0</v>
      </c>
      <c r="E94" s="79">
        <f>照度5!P10</f>
        <v>0</v>
      </c>
      <c r="F94" s="69">
        <f>照度5!AG9</f>
        <v>0</v>
      </c>
      <c r="G94" s="70">
        <f>照度5!AE10</f>
        <v>0</v>
      </c>
      <c r="H94" s="71" t="str">
        <f>照度5!AT11</f>
        <v>選択して</v>
      </c>
      <c r="I94" s="72" t="str">
        <f>照度5!AX12</f>
        <v/>
      </c>
      <c r="J94" s="66">
        <f>照度5!J14</f>
        <v>0</v>
      </c>
      <c r="K94" s="65">
        <f>照度5!O14</f>
        <v>0</v>
      </c>
      <c r="L94" s="65" t="str">
        <f>照度5!H39</f>
        <v/>
      </c>
      <c r="M94" s="65" t="str">
        <f>照度5!N39</f>
        <v/>
      </c>
      <c r="N94" s="65" t="str">
        <f>N97&amp;N98</f>
        <v>：１</v>
      </c>
      <c r="O94" s="67" t="str">
        <f>O97&amp;O98</f>
        <v>9/9</v>
      </c>
      <c r="P94" s="66">
        <f>照度5!Z14</f>
        <v>0</v>
      </c>
      <c r="Q94" s="65">
        <f>照度5!AF14</f>
        <v>0</v>
      </c>
      <c r="R94" s="65" t="str">
        <f>照度5!H40</f>
        <v/>
      </c>
      <c r="S94" s="65" t="str">
        <f>照度5!N40</f>
        <v/>
      </c>
      <c r="T94" s="65" t="str">
        <f>T97&amp;T98</f>
        <v>：１</v>
      </c>
      <c r="U94" s="67" t="str">
        <f>U97&amp;U98</f>
        <v>9/9</v>
      </c>
      <c r="V94" s="73" t="str">
        <f>照度5!AT41</f>
        <v>選択して</v>
      </c>
      <c r="W94" s="74" t="str">
        <f>照度5!AT42</f>
        <v>選択して</v>
      </c>
      <c r="X94" s="67" t="str">
        <f>照度5!AT43</f>
        <v>選択して</v>
      </c>
    </row>
    <row r="97" spans="2:21" x14ac:dyDescent="0.15">
      <c r="B97">
        <f>照度5!J9</f>
        <v>0</v>
      </c>
      <c r="C97">
        <f>照度5!V9</f>
        <v>0</v>
      </c>
      <c r="N97" t="str">
        <f>照度5!U39</f>
        <v/>
      </c>
      <c r="O97">
        <f>照度5!AW48</f>
        <v>9</v>
      </c>
      <c r="T97" t="str">
        <f>照度5!U40</f>
        <v/>
      </c>
      <c r="U97">
        <f>照度5!AX48</f>
        <v>9</v>
      </c>
    </row>
    <row r="98" spans="2:21" x14ac:dyDescent="0.15">
      <c r="B98" t="s">
        <v>99</v>
      </c>
      <c r="C98" t="s">
        <v>100</v>
      </c>
      <c r="N98" t="str">
        <f>照度5!W39</f>
        <v>：１</v>
      </c>
      <c r="O98" t="s">
        <v>101</v>
      </c>
      <c r="T98" t="str">
        <f>照度5!W40</f>
        <v>：１</v>
      </c>
      <c r="U98" t="s">
        <v>101</v>
      </c>
    </row>
    <row r="99" spans="2:21" x14ac:dyDescent="0.15">
      <c r="B99">
        <f>照度5!M9</f>
        <v>0</v>
      </c>
      <c r="C99" t="str">
        <f>TEXT(照度5!Y9,"0#")</f>
        <v>0</v>
      </c>
    </row>
    <row r="102" spans="2:21" x14ac:dyDescent="0.15">
      <c r="B102" t="s">
        <v>98</v>
      </c>
    </row>
    <row r="104" spans="2:21" ht="14.25" x14ac:dyDescent="0.15">
      <c r="B104" s="248" t="str">
        <f>照度5!A49&amp;照度5!A50</f>
        <v/>
      </c>
      <c r="C104" s="248"/>
      <c r="D104" s="248"/>
      <c r="E104" s="248"/>
      <c r="F104" s="248"/>
      <c r="G104" s="248"/>
      <c r="H104" s="248"/>
      <c r="I104" s="249"/>
    </row>
  </sheetData>
  <mergeCells count="162">
    <mergeCell ref="V1:X1"/>
    <mergeCell ref="J2:J3"/>
    <mergeCell ref="K2:K3"/>
    <mergeCell ref="L2:L3"/>
    <mergeCell ref="M2:M3"/>
    <mergeCell ref="Y1:Y3"/>
    <mergeCell ref="U2:U3"/>
    <mergeCell ref="V2:V3"/>
    <mergeCell ref="W2:W3"/>
    <mergeCell ref="X2:X3"/>
    <mergeCell ref="O2:O3"/>
    <mergeCell ref="P2:P3"/>
    <mergeCell ref="Q2:Q3"/>
    <mergeCell ref="R2:R3"/>
    <mergeCell ref="S2:S3"/>
    <mergeCell ref="N2:N3"/>
    <mergeCell ref="B1:B3"/>
    <mergeCell ref="C1:C3"/>
    <mergeCell ref="D1:D3"/>
    <mergeCell ref="E1:E3"/>
    <mergeCell ref="F1:F3"/>
    <mergeCell ref="G1:G3"/>
    <mergeCell ref="T2:T3"/>
    <mergeCell ref="H1:H3"/>
    <mergeCell ref="I1:I3"/>
    <mergeCell ref="J1:O1"/>
    <mergeCell ref="P1:U1"/>
    <mergeCell ref="X92:X93"/>
    <mergeCell ref="B104:I104"/>
    <mergeCell ref="N92:N93"/>
    <mergeCell ref="O92:O93"/>
    <mergeCell ref="P92:P93"/>
    <mergeCell ref="Q92:Q93"/>
    <mergeCell ref="R92:R93"/>
    <mergeCell ref="S92:S93"/>
    <mergeCell ref="M92:M93"/>
    <mergeCell ref="B91:B93"/>
    <mergeCell ref="K92:K93"/>
    <mergeCell ref="L92:L93"/>
    <mergeCell ref="I91:I93"/>
    <mergeCell ref="X72:X73"/>
    <mergeCell ref="O72:O73"/>
    <mergeCell ref="B84:I84"/>
    <mergeCell ref="G71:G73"/>
    <mergeCell ref="V71:X71"/>
    <mergeCell ref="M72:M73"/>
    <mergeCell ref="N72:N73"/>
    <mergeCell ref="J91:O91"/>
    <mergeCell ref="P91:U91"/>
    <mergeCell ref="V91:X91"/>
    <mergeCell ref="C91:C93"/>
    <mergeCell ref="D91:D93"/>
    <mergeCell ref="E91:E93"/>
    <mergeCell ref="F91:F93"/>
    <mergeCell ref="G91:G93"/>
    <mergeCell ref="H91:H93"/>
    <mergeCell ref="U72:U73"/>
    <mergeCell ref="V72:V73"/>
    <mergeCell ref="W72:W73"/>
    <mergeCell ref="T92:T93"/>
    <mergeCell ref="U92:U93"/>
    <mergeCell ref="V92:V93"/>
    <mergeCell ref="W92:W93"/>
    <mergeCell ref="J92:J93"/>
    <mergeCell ref="S72:S73"/>
    <mergeCell ref="T72:T73"/>
    <mergeCell ref="H71:H73"/>
    <mergeCell ref="I71:I73"/>
    <mergeCell ref="J71:O71"/>
    <mergeCell ref="P71:U71"/>
    <mergeCell ref="J72:J73"/>
    <mergeCell ref="K72:K73"/>
    <mergeCell ref="L72:L73"/>
    <mergeCell ref="D71:D73"/>
    <mergeCell ref="E71:E73"/>
    <mergeCell ref="F71:F73"/>
    <mergeCell ref="G51:G53"/>
    <mergeCell ref="H51:H53"/>
    <mergeCell ref="I51:I53"/>
    <mergeCell ref="P72:P73"/>
    <mergeCell ref="Q72:Q73"/>
    <mergeCell ref="R72:R73"/>
    <mergeCell ref="B64:I64"/>
    <mergeCell ref="N52:N53"/>
    <mergeCell ref="O52:O53"/>
    <mergeCell ref="P52:P53"/>
    <mergeCell ref="Q52:Q53"/>
    <mergeCell ref="B71:B73"/>
    <mergeCell ref="C71:C73"/>
    <mergeCell ref="V51:X51"/>
    <mergeCell ref="J52:J53"/>
    <mergeCell ref="K52:K53"/>
    <mergeCell ref="L52:L53"/>
    <mergeCell ref="M52:M53"/>
    <mergeCell ref="X32:X33"/>
    <mergeCell ref="O32:O33"/>
    <mergeCell ref="R52:R53"/>
    <mergeCell ref="S52:S53"/>
    <mergeCell ref="V52:V53"/>
    <mergeCell ref="W52:W53"/>
    <mergeCell ref="X52:X53"/>
    <mergeCell ref="T32:T33"/>
    <mergeCell ref="J51:O51"/>
    <mergeCell ref="P51:U51"/>
    <mergeCell ref="T52:T53"/>
    <mergeCell ref="U52:U53"/>
    <mergeCell ref="V32:V33"/>
    <mergeCell ref="W32:W33"/>
    <mergeCell ref="B44:I44"/>
    <mergeCell ref="U32:U33"/>
    <mergeCell ref="B31:B33"/>
    <mergeCell ref="C31:C33"/>
    <mergeCell ref="D31:D33"/>
    <mergeCell ref="E31:E33"/>
    <mergeCell ref="B51:B53"/>
    <mergeCell ref="C51:C53"/>
    <mergeCell ref="D51:D53"/>
    <mergeCell ref="E51:E53"/>
    <mergeCell ref="F51:F53"/>
    <mergeCell ref="F31:F33"/>
    <mergeCell ref="G31:G33"/>
    <mergeCell ref="J32:J33"/>
    <mergeCell ref="K32:K33"/>
    <mergeCell ref="L32:L33"/>
    <mergeCell ref="M32:M33"/>
    <mergeCell ref="N32:N33"/>
    <mergeCell ref="P32:P33"/>
    <mergeCell ref="Q32:Q33"/>
    <mergeCell ref="R32:R33"/>
    <mergeCell ref="S32:S33"/>
    <mergeCell ref="B24:I24"/>
    <mergeCell ref="V31:X31"/>
    <mergeCell ref="H31:H33"/>
    <mergeCell ref="I31:I33"/>
    <mergeCell ref="J31:O31"/>
    <mergeCell ref="P31:U31"/>
    <mergeCell ref="H11:H13"/>
    <mergeCell ref="I11:I13"/>
    <mergeCell ref="B11:B13"/>
    <mergeCell ref="C11:C13"/>
    <mergeCell ref="D11:D13"/>
    <mergeCell ref="E11:E13"/>
    <mergeCell ref="F11:F13"/>
    <mergeCell ref="G11:G13"/>
    <mergeCell ref="P11:U11"/>
    <mergeCell ref="V11:X11"/>
    <mergeCell ref="J12:J13"/>
    <mergeCell ref="K12:K13"/>
    <mergeCell ref="L12:L13"/>
    <mergeCell ref="M12:M13"/>
    <mergeCell ref="U12:U13"/>
    <mergeCell ref="V12:V13"/>
    <mergeCell ref="W12:W13"/>
    <mergeCell ref="N12:N13"/>
    <mergeCell ref="J11:O11"/>
    <mergeCell ref="X12:X13"/>
    <mergeCell ref="O12:O13"/>
    <mergeCell ref="P12:P13"/>
    <mergeCell ref="Q12:Q13"/>
    <mergeCell ref="R12:R13"/>
    <mergeCell ref="S12:S13"/>
    <mergeCell ref="T12:T13"/>
  </mergeCells>
  <phoneticPr fontId="1"/>
  <pageMargins left="0.7" right="0.7" top="0.75" bottom="0.75" header="0.3" footer="0.3"/>
  <pageSetup paperSize="9" orientation="portrait" r:id="rId1"/>
  <ignoredErrors>
    <ignoredError sqref="J14:K14 L14:N14 B24 P14:T14 V14:X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照度1</vt:lpstr>
      <vt:lpstr>照度2</vt:lpstr>
      <vt:lpstr>照度3</vt:lpstr>
      <vt:lpstr>照度4</vt:lpstr>
      <vt:lpstr>照度5</vt:lpstr>
      <vt:lpstr>地区長作業用</vt:lpstr>
      <vt:lpstr>照度1!Print_Area</vt:lpstr>
      <vt:lpstr>照度2!Print_Area</vt:lpstr>
      <vt:lpstr>照度3!Print_Area</vt:lpstr>
      <vt:lpstr>照度4!Print_Area</vt:lpstr>
      <vt:lpstr>照度5!Print_Area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hirohisa</dc:creator>
  <cp:lastModifiedBy>Windows User</cp:lastModifiedBy>
  <cp:lastPrinted>2023-04-21T04:56:10Z</cp:lastPrinted>
  <dcterms:created xsi:type="dcterms:W3CDTF">1997-01-08T22:48:59Z</dcterms:created>
  <dcterms:modified xsi:type="dcterms:W3CDTF">2025-08-21T01:54:14Z</dcterms:modified>
</cp:coreProperties>
</file>